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6380" windowHeight="77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<sst xmlns="http://schemas.openxmlformats.org/spreadsheetml/2006/main" count="450" uniqueCount="368">
  <si>
    <t>Fills DAXEN SLOVAKIA s.r.o.</t>
  </si>
  <si>
    <t>Deliver to:</t>
  </si>
  <si>
    <t>Date:</t>
  </si>
  <si>
    <r>
      <t>You will get</t>
    </r>
    <r>
      <rPr>
        <b/>
        <sz val="12"/>
        <rFont val="Arial"/>
        <family val="2"/>
      </rPr>
      <t xml:space="preserve"> "Ref.No." </t>
    </r>
    <r>
      <rPr>
        <sz val="12"/>
        <rFont val="Arial"/>
        <family val="2"/>
      </rPr>
      <t>with order confirmation</t>
    </r>
  </si>
  <si>
    <r>
      <t>Person of deliver</t>
    </r>
    <r>
      <rPr>
        <sz val="14"/>
        <color indexed="45"/>
        <rFont val="Times New Roman"/>
        <family val="1"/>
      </rPr>
      <t xml:space="preserve"> will pay Total amount (Grand Total) on DAXEN SLOVAKIA s.r.o. bank account.</t>
    </r>
    <r>
      <rPr>
        <sz val="14"/>
        <color indexed="55"/>
        <rFont val="Times New Roman"/>
        <family val="1"/>
      </rPr>
      <t xml:space="preserve">  
Thank you for understanding.</t>
    </r>
  </si>
  <si>
    <t>Phone.No.:</t>
  </si>
  <si>
    <t>No.</t>
  </si>
  <si>
    <t>Product</t>
  </si>
  <si>
    <t>Package</t>
  </si>
  <si>
    <t>Full member name and ID number</t>
  </si>
  <si>
    <t>1. member</t>
  </si>
  <si>
    <t>2. member</t>
  </si>
  <si>
    <t>3. member</t>
  </si>
  <si>
    <t>4. member</t>
  </si>
  <si>
    <t>6. member</t>
  </si>
  <si>
    <t>7. member</t>
  </si>
  <si>
    <t>8. member</t>
  </si>
  <si>
    <t>9. member</t>
  </si>
  <si>
    <t>11. member</t>
  </si>
  <si>
    <t>DC*</t>
  </si>
  <si>
    <t>PV</t>
  </si>
  <si>
    <t>Celková váha za 
produkt</t>
  </si>
  <si>
    <t>Starter KIT</t>
  </si>
  <si>
    <t>Set</t>
  </si>
  <si>
    <t>20 x 5 g</t>
  </si>
  <si>
    <t>20 x 21 g</t>
  </si>
  <si>
    <t>285 ml</t>
  </si>
  <si>
    <t>20 x 32 g</t>
  </si>
  <si>
    <t>700 ml</t>
  </si>
  <si>
    <t>30 x 30 g</t>
  </si>
  <si>
    <t>20 x 30 g</t>
  </si>
  <si>
    <t>20 x 2 g</t>
  </si>
  <si>
    <t>20 x 4,5 g</t>
  </si>
  <si>
    <t>12 x 25 g</t>
  </si>
  <si>
    <t>10 x 9,5 g</t>
  </si>
  <si>
    <t>20 x 20 g</t>
  </si>
  <si>
    <t>20 x 14 g</t>
  </si>
  <si>
    <t>90 x 270 mg</t>
  </si>
  <si>
    <t>30 x 270 mg</t>
  </si>
  <si>
    <t>90 x 450 mg</t>
  </si>
  <si>
    <t>30 x 450 mg</t>
  </si>
  <si>
    <t>15 g</t>
  </si>
  <si>
    <t>30 g</t>
  </si>
  <si>
    <t>60 x 450 mg</t>
  </si>
  <si>
    <t>120 x 300 mg</t>
  </si>
  <si>
    <t>120 x 250 mg</t>
  </si>
  <si>
    <t>360 x 270 mg</t>
  </si>
  <si>
    <t>360 x 450 mg</t>
  </si>
  <si>
    <t>500 x 250 mg</t>
  </si>
  <si>
    <t>22 g</t>
  </si>
  <si>
    <t>400 g</t>
  </si>
  <si>
    <t>250 ml</t>
  </si>
  <si>
    <t>150 g</t>
  </si>
  <si>
    <t>120 g</t>
  </si>
  <si>
    <t>120 g</t>
  </si>
  <si>
    <t>50 g</t>
  </si>
  <si>
    <t>1 pc</t>
  </si>
  <si>
    <t>1 Set/ 10 pc</t>
  </si>
  <si>
    <t>1 pc + fill</t>
  </si>
  <si>
    <t>*DC - Distributor Price with VAT                                 Personal Point Value</t>
  </si>
  <si>
    <t>Subtotal</t>
  </si>
  <si>
    <t>**  Courier Charge with VAT                                                  Total Amount</t>
  </si>
  <si>
    <t>**Courier Charge (GLS)</t>
  </si>
  <si>
    <t>Váha balenia</t>
  </si>
  <si>
    <t>Discount (Max 50% from Total Amount)</t>
  </si>
  <si>
    <t>Total Discount</t>
  </si>
  <si>
    <t>Celková váha</t>
  </si>
  <si>
    <t>Grand Total Incl. Discount for each member</t>
  </si>
  <si>
    <t>Grand Total Incl. Discount</t>
  </si>
  <si>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</si>
  <si>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</si>
  <si>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Bank account No: </t>
    </r>
    <r>
      <rPr>
        <b/>
        <sz val="12"/>
        <color indexed="55"/>
        <rFont val="Times New Roman"/>
        <family val="2"/>
      </rPr>
      <t xml:space="preserve">  2928864251/1100</t>
    </r>
  </si>
  <si>
    <t/>
  </si>
  <si>
    <t>Confirmed by</t>
  </si>
  <si>
    <t>75 ml</t>
  </si>
  <si>
    <t>total quantity</t>
  </si>
  <si>
    <t>price together</t>
  </si>
  <si>
    <r>
      <t xml:space="preserve">Seat of Company:   </t>
    </r>
    <r>
      <rPr>
        <b/>
        <sz val="12"/>
        <color indexed="55"/>
        <rFont val="Times New Roman"/>
        <family val="2"/>
      </rPr>
      <t>Viktorinova ul.1, 821 08 Bratislava</t>
    </r>
  </si>
  <si>
    <r>
      <t xml:space="preserve">Bank details            </t>
    </r>
    <r>
      <rPr>
        <b/>
        <sz val="12"/>
        <color indexed="55"/>
        <rFont val="Times New Roman"/>
        <family val="2"/>
      </rPr>
      <t>Tatra banka, a.s.</t>
    </r>
  </si>
  <si>
    <r>
      <t xml:space="preserve">IBAN :                   </t>
    </r>
    <r>
      <rPr>
        <b/>
        <sz val="12"/>
        <color indexed="55"/>
        <rFont val="Times New Roman"/>
        <family val="2"/>
      </rPr>
      <t xml:space="preserve">  SK2911000000002928864251</t>
    </r>
  </si>
  <si>
    <t>Price</t>
  </si>
  <si>
    <r>
      <t>Please indicate your member code on your payment orders as variable symbol or purpose of payment or description of transactio</t>
    </r>
    <r>
      <rPr>
        <b/>
        <sz val="12"/>
        <color indexed="45"/>
        <rFont val="Arial"/>
        <family val="2"/>
      </rPr>
      <t xml:space="preserve">n. </t>
    </r>
    <r>
      <rPr>
        <sz val="12"/>
        <color indexed="45"/>
        <rFont val="Arial"/>
        <family val="2"/>
      </rPr>
      <t>(so that we can identify the payment).</t>
    </r>
  </si>
  <si>
    <t>Kits for new registrated members</t>
  </si>
  <si>
    <t>Kits for existing members</t>
  </si>
  <si>
    <t>SKKIT-1</t>
  </si>
  <si>
    <t>SKKIT-2</t>
  </si>
  <si>
    <t>SKKIT-3</t>
  </si>
  <si>
    <t>SKKIT-4</t>
  </si>
  <si>
    <t>SKKIT-5</t>
  </si>
  <si>
    <t>PP001</t>
  </si>
  <si>
    <t>PP002</t>
  </si>
  <si>
    <t>SKP005</t>
  </si>
  <si>
    <t>SKP006</t>
  </si>
  <si>
    <t>SKP007</t>
  </si>
  <si>
    <t>FB001</t>
  </si>
  <si>
    <t>FB007</t>
  </si>
  <si>
    <t>FB025</t>
  </si>
  <si>
    <t>FB028</t>
  </si>
  <si>
    <t>FB034</t>
  </si>
  <si>
    <t>FB044</t>
  </si>
  <si>
    <t>FB048</t>
  </si>
  <si>
    <t>FB060</t>
  </si>
  <si>
    <t>FB063</t>
  </si>
  <si>
    <t>FB072</t>
  </si>
  <si>
    <t>FB073</t>
  </si>
  <si>
    <t>HF001</t>
  </si>
  <si>
    <t>HF002</t>
  </si>
  <si>
    <t>HF003</t>
  </si>
  <si>
    <t>HF004</t>
  </si>
  <si>
    <t>HF007</t>
  </si>
  <si>
    <t>HF008</t>
  </si>
  <si>
    <t>HF024</t>
  </si>
  <si>
    <t>HF029</t>
  </si>
  <si>
    <t>HF031</t>
  </si>
  <si>
    <t>HF034</t>
  </si>
  <si>
    <t>HF035</t>
  </si>
  <si>
    <t>HF038</t>
  </si>
  <si>
    <t>HF040</t>
  </si>
  <si>
    <t>HF056</t>
  </si>
  <si>
    <t>PC004</t>
  </si>
  <si>
    <t>PC005</t>
  </si>
  <si>
    <t>PC006</t>
  </si>
  <si>
    <t>PC007</t>
  </si>
  <si>
    <t>PC016</t>
  </si>
  <si>
    <t>SC026</t>
  </si>
  <si>
    <t>SC027</t>
  </si>
  <si>
    <t>SC028</t>
  </si>
  <si>
    <t>SC029</t>
  </si>
  <si>
    <t>B2003</t>
  </si>
  <si>
    <t>B2004</t>
  </si>
  <si>
    <t>B2005</t>
  </si>
  <si>
    <t>C2002</t>
  </si>
  <si>
    <t>C2006</t>
  </si>
  <si>
    <t>C2008</t>
  </si>
  <si>
    <t>C2009</t>
  </si>
  <si>
    <t>C2011</t>
  </si>
  <si>
    <t>C2012</t>
  </si>
  <si>
    <t>C2017</t>
  </si>
  <si>
    <t>C2018</t>
  </si>
  <si>
    <t>C2021</t>
  </si>
  <si>
    <t>C2022</t>
  </si>
  <si>
    <t>P2004</t>
  </si>
  <si>
    <t>P2005</t>
  </si>
  <si>
    <t>P2006</t>
  </si>
  <si>
    <t>P2008</t>
  </si>
  <si>
    <t>P2010</t>
  </si>
  <si>
    <t>SKP003</t>
  </si>
  <si>
    <t>SKP004</t>
  </si>
  <si>
    <t>Codes</t>
  </si>
  <si>
    <r>
      <rPr>
        <sz val="11"/>
        <rFont val="Arial"/>
        <family val="2"/>
      </rPr>
      <t xml:space="preserve">Basic Kit - </t>
    </r>
    <r>
      <rPr>
        <sz val="10"/>
        <rFont val="Arial"/>
        <family val="2"/>
      </rPr>
      <t>(without products)</t>
    </r>
  </si>
  <si>
    <t>Business Kit (for new registrated)</t>
  </si>
  <si>
    <t>Morinzhi</t>
  </si>
  <si>
    <t>Cocozhi</t>
  </si>
  <si>
    <t>Cordypine</t>
  </si>
  <si>
    <t>Spirulina Cereals</t>
  </si>
  <si>
    <t>Zhi Mocha</t>
  </si>
  <si>
    <t>Nutrizhi</t>
  </si>
  <si>
    <t>Reishi Gano Tea</t>
  </si>
  <si>
    <t>Lingzhi Black Coffee</t>
  </si>
  <si>
    <t>Zhi Mint Plus</t>
  </si>
  <si>
    <t>Zhi Ca Plus</t>
  </si>
  <si>
    <t>Zhi Cafe Classic</t>
  </si>
  <si>
    <t>DXN Cream Coffee</t>
  </si>
  <si>
    <t>DXN Maca Vita Cafe</t>
  </si>
  <si>
    <t>DXN Maca EuCafe</t>
  </si>
  <si>
    <t>RG 90</t>
  </si>
  <si>
    <t>RG 30</t>
  </si>
  <si>
    <t>GL 90</t>
  </si>
  <si>
    <t>GL 30</t>
  </si>
  <si>
    <t>RG powder</t>
  </si>
  <si>
    <t>GL powder</t>
  </si>
  <si>
    <t>Cordyceps capsules</t>
  </si>
  <si>
    <t>Lion's Mane</t>
  </si>
  <si>
    <t>Spirulina Tablets 120s</t>
  </si>
  <si>
    <t>RG 360</t>
  </si>
  <si>
    <t>GL 360</t>
  </si>
  <si>
    <t>Spirulina Tablets 500s</t>
  </si>
  <si>
    <t>Reishi Mushroom Powder</t>
  </si>
  <si>
    <t>Myco Veggie</t>
  </si>
  <si>
    <t>Ganozhi Shampoo</t>
  </si>
  <si>
    <t>Ganozhi Body Foam</t>
  </si>
  <si>
    <t>Ganozhi Toothpaste</t>
  </si>
  <si>
    <t>Gano Massage Oil  (btl)</t>
  </si>
  <si>
    <t>Toiletries Travel Kit</t>
  </si>
  <si>
    <t>Ganozhi Soap</t>
  </si>
  <si>
    <t>Ganozhi E Deep Cleansing Cream</t>
  </si>
  <si>
    <t>Ganozhi E Hydrasoft Toner</t>
  </si>
  <si>
    <t>Ganozhi E UV Defense Day Cream</t>
  </si>
  <si>
    <t>Ganozhi E Nourishing Night Cream</t>
  </si>
  <si>
    <t>Poster A1 - DE</t>
  </si>
  <si>
    <t>Poster A1 - SK</t>
  </si>
  <si>
    <t>Poster A1 - RS</t>
  </si>
  <si>
    <t>Leaflet A6 - SK</t>
  </si>
  <si>
    <t>Product Brochure - UK</t>
  </si>
  <si>
    <t>Product Brochure - BG</t>
  </si>
  <si>
    <t>Product Brochure - PL</t>
  </si>
  <si>
    <t>Product Brochure - RS</t>
  </si>
  <si>
    <t>Product Brochure - SK</t>
  </si>
  <si>
    <t>Product Brochure - DE</t>
  </si>
  <si>
    <t>Product Brochure - EN</t>
  </si>
  <si>
    <t>Coffee Leaflet - SK new</t>
  </si>
  <si>
    <t>Ganoderma Brochure - EN</t>
  </si>
  <si>
    <t>Ganoderma Brochure - SK</t>
  </si>
  <si>
    <t>Spirulina Brochure - SK</t>
  </si>
  <si>
    <t>Presentation Brochure - CZ</t>
  </si>
  <si>
    <t>Spirulina Brochure - EN</t>
  </si>
  <si>
    <t>DXN Gift Box</t>
  </si>
  <si>
    <t>DXN Gift Box Extra</t>
  </si>
  <si>
    <t>Leaflets - SK (older version)</t>
  </si>
  <si>
    <t>Ref.no.:</t>
  </si>
  <si>
    <t>Spica tea</t>
  </si>
  <si>
    <t>300 PPV Beverage Kit Package (till 31/12/2013)</t>
  </si>
  <si>
    <t>320 PPV Food Supplement Kit Pack (till 31/12/2013)</t>
  </si>
  <si>
    <t>500 PPV Promo Kit  (till 31/12/2013)</t>
  </si>
  <si>
    <t>500 Mega Kit Pack  (till 31/12/2013)</t>
  </si>
  <si>
    <t>1005 PPV Beverage Kit Package (till 31/12/2013)</t>
  </si>
  <si>
    <t>Promotion kit (till 31/12/2013)</t>
  </si>
  <si>
    <t>Mega Package (till 31/12/2013)</t>
  </si>
  <si>
    <t>300PPV Beverage Package (till 31/12/2013)</t>
  </si>
  <si>
    <t>320 PPV Food Supplement Pack (till 31/12/2013)</t>
  </si>
  <si>
    <t>1005 PPV Beverage Package (till 31/12/2013)</t>
  </si>
  <si>
    <t>FB077</t>
  </si>
  <si>
    <t>DXN Lingzhi Black Coffee , vending machine</t>
  </si>
  <si>
    <t>FB078</t>
  </si>
  <si>
    <t>DXN Cocozhi, vending machine</t>
  </si>
  <si>
    <t>FB079</t>
  </si>
  <si>
    <t>DXN Zhi Mocha, vending machine</t>
  </si>
  <si>
    <t>1 kg</t>
  </si>
  <si>
    <t>P2012</t>
  </si>
  <si>
    <t>Cordyceps&amp;Lion´s Mane Brochure - SK</t>
  </si>
  <si>
    <t>SC020</t>
  </si>
  <si>
    <t>Aloe V Cleansing Gel</t>
  </si>
  <si>
    <t>SC021</t>
  </si>
  <si>
    <t xml:space="preserve">Aloe V Hydrating Toner </t>
  </si>
  <si>
    <t>SC022</t>
  </si>
  <si>
    <t>Aloe V Aqua Gel</t>
  </si>
  <si>
    <t>SC023</t>
  </si>
  <si>
    <t>100 ml</t>
  </si>
  <si>
    <t>50 ml</t>
  </si>
  <si>
    <t>30 ml</t>
  </si>
  <si>
    <t xml:space="preserve">Aloe V Nutricare Cream </t>
  </si>
  <si>
    <t>SC024</t>
  </si>
  <si>
    <t xml:space="preserve">Aloe V Hand &amp; Body Lotion </t>
  </si>
  <si>
    <t>Ganozhi Toothpaste - (set 4 x 40 g)</t>
  </si>
  <si>
    <t>4 x 40 g</t>
  </si>
  <si>
    <t>PC032</t>
  </si>
  <si>
    <t>Dato Dr. Lim - Tatry 10/2013 SK</t>
  </si>
  <si>
    <t>SKP011</t>
  </si>
  <si>
    <t>SKP012</t>
  </si>
  <si>
    <t>1xSET</t>
  </si>
  <si>
    <t>2xSET</t>
  </si>
  <si>
    <t>Ganozhi Complete Skin Care Series (1xSET)</t>
  </si>
  <si>
    <t>Ganozhi Complete Skin Care Series (2xSET)</t>
  </si>
  <si>
    <t>váha (g)</t>
  </si>
  <si>
    <t>P2015</t>
  </si>
  <si>
    <t>Obtainer Magazine - EN (48 pages)</t>
  </si>
  <si>
    <t>Promotion Items</t>
  </si>
  <si>
    <t>1 Set/10 pcs</t>
  </si>
  <si>
    <t>Set/3 pcs</t>
  </si>
  <si>
    <t>Food and Beverages</t>
  </si>
  <si>
    <t>Beverages for vending machines</t>
  </si>
  <si>
    <t>Food Supplements</t>
  </si>
  <si>
    <t>Personal hygiene and cosmetics</t>
  </si>
  <si>
    <t>Non PV</t>
  </si>
  <si>
    <t>Gifts</t>
  </si>
  <si>
    <t>Promotions</t>
  </si>
  <si>
    <t>S0003 - Glass Sticker DXN</t>
  </si>
  <si>
    <t>S0009 - Tie Pin DXN</t>
  </si>
  <si>
    <t>S0014 - Ganoderma Key Chain</t>
  </si>
  <si>
    <t>S0015 - Cap DXN</t>
  </si>
  <si>
    <t>S0028 - DXN Tie</t>
  </si>
  <si>
    <t>S0059 - DXN Shaker</t>
  </si>
  <si>
    <t>S0060 - Ganoderma badge (7,5cm x 6cm)</t>
  </si>
  <si>
    <t>S0063 - Ganoderma badge (5cm x 4cm)</t>
  </si>
  <si>
    <t>S2001 - DXN T-Shirt - female (S,M,L,XL)</t>
  </si>
  <si>
    <t>S2002 - DXN T-Shirt - male (M,L,XL,XXL)</t>
  </si>
  <si>
    <t>S2009 - DXN Bag (blue,red,green)</t>
  </si>
  <si>
    <t>S0003</t>
  </si>
  <si>
    <t>S0009</t>
  </si>
  <si>
    <t>S0014</t>
  </si>
  <si>
    <t>S0015</t>
  </si>
  <si>
    <t>S0028</t>
  </si>
  <si>
    <t>S0059</t>
  </si>
  <si>
    <t>S0060</t>
  </si>
  <si>
    <t>S0063</t>
  </si>
  <si>
    <t>S2001</t>
  </si>
  <si>
    <t xml:space="preserve">S2002 </t>
  </si>
  <si>
    <t>S2009</t>
  </si>
  <si>
    <t>S2001 - Please enter in these boxes the desired size</t>
  </si>
  <si>
    <t>S2002 - Please enter in these boxes the desired size</t>
  </si>
  <si>
    <t>S2009 - Please enter in these boxes the desired colour</t>
  </si>
  <si>
    <t xml:space="preserve">          Hodzovo namestie 3</t>
  </si>
  <si>
    <t xml:space="preserve">          811 06  Bratislava</t>
  </si>
  <si>
    <r>
      <t xml:space="preserve">Company:           </t>
    </r>
    <r>
      <rPr>
        <b/>
        <sz val="12"/>
        <color indexed="55"/>
        <rFont val="Times New Roman"/>
        <family val="2"/>
      </rPr>
      <t xml:space="preserve">    DAXEN SLOVAKIA s.r.o.</t>
    </r>
  </si>
  <si>
    <r>
      <t xml:space="preserve">SWIFT:                  </t>
    </r>
    <r>
      <rPr>
        <b/>
        <sz val="12"/>
        <color indexed="55"/>
        <rFont val="Times New Roman"/>
        <family val="2"/>
      </rPr>
      <t xml:space="preserve"> TATR SK BX</t>
    </r>
  </si>
  <si>
    <t>5.member</t>
  </si>
  <si>
    <t>10.member</t>
  </si>
  <si>
    <t xml:space="preserve">                        Slovenská republika</t>
  </si>
  <si>
    <t>Phone No:       +421232144298</t>
  </si>
  <si>
    <t>E-mail:             networker@dxn2u.com</t>
  </si>
  <si>
    <r>
      <t xml:space="preserve">Beneficiary Name: </t>
    </r>
    <r>
      <rPr>
        <b/>
        <sz val="12"/>
        <color indexed="55"/>
        <rFont val="Times New Roman"/>
        <family val="2"/>
      </rPr>
      <t xml:space="preserve">  DAXEN SLOVAKIA s.r.o.</t>
    </r>
    <r>
      <rPr>
        <sz val="12"/>
        <color indexed="55"/>
        <rFont val="Times New Roman"/>
        <family val="2"/>
      </rPr>
      <t xml:space="preserve"> </t>
    </r>
  </si>
  <si>
    <t>DXN White Coffee Zhino</t>
  </si>
  <si>
    <t>12 x 28 g</t>
  </si>
  <si>
    <t>FB098</t>
  </si>
  <si>
    <t>V2003</t>
  </si>
  <si>
    <t>S0019</t>
  </si>
  <si>
    <t>S0019 - Dry Gano Mushroom</t>
  </si>
  <si>
    <t>P2018</t>
  </si>
  <si>
    <t>Presentation Booklet - SK</t>
  </si>
  <si>
    <t>P2019</t>
  </si>
  <si>
    <t>P2020</t>
  </si>
  <si>
    <t>P2021</t>
  </si>
  <si>
    <t>P2022</t>
  </si>
  <si>
    <t>P2023</t>
  </si>
  <si>
    <t>P2024</t>
  </si>
  <si>
    <t>New Ganoderma Booklet - SK</t>
  </si>
  <si>
    <t>New Ganoderma Booklet - EN</t>
  </si>
  <si>
    <t>Spirulina Booklet - SK</t>
  </si>
  <si>
    <t>P2035</t>
  </si>
  <si>
    <t>Cordyceps&amp;Lion´s Mane Brochure - EN</t>
  </si>
  <si>
    <t>KIT</t>
  </si>
  <si>
    <t xml:space="preserve">                        Viktorínova ul.1 821 08 Bratislava</t>
  </si>
  <si>
    <t>FB121</t>
  </si>
  <si>
    <t>P2038</t>
  </si>
  <si>
    <t>Product Brochure V1 - EN</t>
  </si>
  <si>
    <t>Spirulina Booklet - EN</t>
  </si>
  <si>
    <t>FB005</t>
  </si>
  <si>
    <t>DXN Roselle Juice</t>
  </si>
  <si>
    <t>SC012</t>
  </si>
  <si>
    <t>DXN Chubby Baby Oil</t>
  </si>
  <si>
    <t>200 ml</t>
  </si>
  <si>
    <t>C2028</t>
  </si>
  <si>
    <t>PC014</t>
  </si>
  <si>
    <t>Tea Tree Cream</t>
  </si>
  <si>
    <t>Try packs</t>
  </si>
  <si>
    <t>P2056</t>
  </si>
  <si>
    <t>P2057</t>
  </si>
  <si>
    <t>P2058</t>
  </si>
  <si>
    <t>New Ganoderma Booklet - PL</t>
  </si>
  <si>
    <t>Spirulina Brochure - PL</t>
  </si>
  <si>
    <t>Cordyceps&amp;Lion´s Mane Brochure - PL</t>
  </si>
  <si>
    <t>PC036</t>
  </si>
  <si>
    <t>80 g</t>
  </si>
  <si>
    <t>KIT001a</t>
  </si>
  <si>
    <t>FB141</t>
  </si>
  <si>
    <t>Lingzhi 3 in 1 EU Coffee</t>
  </si>
  <si>
    <t>FB122</t>
  </si>
  <si>
    <t>FB143</t>
  </si>
  <si>
    <t>FB130</t>
  </si>
  <si>
    <r>
      <rPr>
        <b/>
        <sz val="10"/>
        <rFont val="Arial"/>
        <family val="2"/>
      </rPr>
      <t xml:space="preserve">SKP036 </t>
    </r>
    <r>
      <rPr>
        <sz val="10"/>
        <rFont val="Arial"/>
        <family val="2"/>
      </rPr>
      <t xml:space="preserve">- Fresh Try Pack </t>
    </r>
    <r>
      <rPr>
        <sz val="10"/>
        <rFont val="Times New Roman"/>
        <family val="1"/>
      </rPr>
      <t xml:space="preserve">- contains: </t>
    </r>
    <r>
      <rPr>
        <b/>
        <sz val="10"/>
        <rFont val="Times New Roman"/>
        <family val="1"/>
      </rPr>
      <t>(FB143-1sachet)</t>
    </r>
    <r>
      <rPr>
        <sz val="10"/>
        <rFont val="Times New Roman"/>
        <family val="1"/>
      </rPr>
      <t>,(FB060-1sachet),</t>
    </r>
    <r>
      <rPr>
        <b/>
        <sz val="10"/>
        <rFont val="Times New Roman"/>
        <family val="1"/>
      </rPr>
      <t>(PC032-1x40g)</t>
    </r>
  </si>
  <si>
    <t>P2040</t>
  </si>
  <si>
    <t>P2041</t>
  </si>
  <si>
    <t>P2069</t>
  </si>
  <si>
    <t>P2072</t>
  </si>
  <si>
    <t>P2077</t>
  </si>
  <si>
    <t>Product Brochure - SWE</t>
  </si>
  <si>
    <r>
      <rPr>
        <b/>
        <sz val="10"/>
        <rFont val="Arial"/>
        <family val="2"/>
      </rPr>
      <t xml:space="preserve">SKP022a </t>
    </r>
    <r>
      <rPr>
        <sz val="10"/>
        <rFont val="Arial"/>
        <family val="2"/>
      </rPr>
      <t>- Try Pack 1 -</t>
    </r>
    <r>
      <rPr>
        <sz val="10"/>
        <color indexed="8"/>
        <rFont val="Times New Roman"/>
        <family val="1"/>
      </rPr>
      <t xml:space="preserve"> </t>
    </r>
    <r>
      <rPr>
        <sz val="10"/>
        <color indexed="55"/>
        <rFont val="Times New Roman"/>
        <family val="1"/>
      </rPr>
      <t xml:space="preserve">contains: </t>
    </r>
    <r>
      <rPr>
        <b/>
        <sz val="10"/>
        <color indexed="55"/>
        <rFont val="Times New Roman"/>
        <family val="1"/>
      </rPr>
      <t>(FB122-1pc)</t>
    </r>
    <r>
      <rPr>
        <sz val="10"/>
        <color indexed="55"/>
        <rFont val="Times New Roman"/>
        <family val="1"/>
      </rPr>
      <t>,(FB141-1pc),</t>
    </r>
    <r>
      <rPr>
        <b/>
        <sz val="10"/>
        <color indexed="55"/>
        <rFont val="Times New Roman"/>
        <family val="1"/>
      </rPr>
      <t>(FB130-1pc)</t>
    </r>
    <r>
      <rPr>
        <sz val="10"/>
        <color indexed="55"/>
        <rFont val="Times New Roman"/>
        <family val="1"/>
      </rPr>
      <t>,(FB063-1pc),</t>
    </r>
    <r>
      <rPr>
        <b/>
        <sz val="10"/>
        <color indexed="55"/>
        <rFont val="Times New Roman"/>
        <family val="1"/>
      </rPr>
      <t>(FB025-1pc)</t>
    </r>
  </si>
  <si>
    <r>
      <rPr>
        <b/>
        <sz val="10"/>
        <color indexed="55"/>
        <rFont val="Arial"/>
        <family val="2"/>
      </rPr>
      <t>SKP023a</t>
    </r>
    <r>
      <rPr>
        <sz val="10"/>
        <color indexed="55"/>
        <rFont val="Arial"/>
        <family val="2"/>
      </rPr>
      <t xml:space="preserve"> - Try Pack 2 - </t>
    </r>
    <r>
      <rPr>
        <sz val="10"/>
        <color indexed="55"/>
        <rFont val="Times New Roman"/>
        <family val="1"/>
      </rPr>
      <t xml:space="preserve">contains: </t>
    </r>
    <r>
      <rPr>
        <b/>
        <sz val="10"/>
        <color indexed="55"/>
        <rFont val="Times New Roman"/>
        <family val="1"/>
      </rPr>
      <t>(FB122-2pc)</t>
    </r>
    <r>
      <rPr>
        <sz val="10"/>
        <color indexed="55"/>
        <rFont val="Times New Roman"/>
        <family val="1"/>
      </rPr>
      <t>,(FB141-1pc),</t>
    </r>
    <r>
      <rPr>
        <b/>
        <sz val="10"/>
        <color indexed="55"/>
        <rFont val="Times New Roman"/>
        <family val="1"/>
      </rPr>
      <t>(FB130-1pc)</t>
    </r>
    <r>
      <rPr>
        <sz val="10"/>
        <color indexed="55"/>
        <rFont val="Times New Roman"/>
        <family val="1"/>
      </rPr>
      <t>,(FB034-1pc),</t>
    </r>
    <r>
      <rPr>
        <b/>
        <sz val="10"/>
        <color indexed="55"/>
        <rFont val="Times New Roman"/>
        <family val="1"/>
      </rPr>
      <t>(FB073-1pc)</t>
    </r>
    <r>
      <rPr>
        <sz val="10"/>
        <color indexed="55"/>
        <rFont val="Times New Roman"/>
        <family val="1"/>
      </rPr>
      <t>,(FB072-1pc)</t>
    </r>
  </si>
  <si>
    <r>
      <rPr>
        <b/>
        <sz val="10"/>
        <rFont val="Arial"/>
        <family val="2"/>
      </rPr>
      <t>SKP024a</t>
    </r>
    <r>
      <rPr>
        <sz val="10"/>
        <rFont val="Arial"/>
        <family val="2"/>
      </rPr>
      <t xml:space="preserve"> - Extra Coffee Try Pack - </t>
    </r>
    <r>
      <rPr>
        <sz val="10"/>
        <color indexed="55"/>
        <rFont val="Times New Roman"/>
        <family val="1"/>
      </rPr>
      <t xml:space="preserve">contains: </t>
    </r>
    <r>
      <rPr>
        <b/>
        <sz val="10"/>
        <color indexed="55"/>
        <rFont val="Times New Roman"/>
        <family val="1"/>
      </rPr>
      <t>(FB122-1pc)</t>
    </r>
    <r>
      <rPr>
        <sz val="10"/>
        <color indexed="55"/>
        <rFont val="Times New Roman"/>
        <family val="1"/>
      </rPr>
      <t>,(FB141-1pc),</t>
    </r>
    <r>
      <rPr>
        <b/>
        <sz val="10"/>
        <color indexed="55"/>
        <rFont val="Times New Roman"/>
        <family val="1"/>
      </rPr>
      <t>(FB130-1pc)</t>
    </r>
    <r>
      <rPr>
        <sz val="10"/>
        <color indexed="55"/>
        <rFont val="Times New Roman"/>
        <family val="1"/>
      </rPr>
      <t>,(FB034-1pc),</t>
    </r>
    <r>
      <rPr>
        <b/>
        <sz val="10"/>
        <color indexed="55"/>
        <rFont val="Times New Roman"/>
        <family val="1"/>
      </rPr>
      <t>(FB098-1pc)</t>
    </r>
  </si>
  <si>
    <t>DSP Discount</t>
  </si>
  <si>
    <t>Address :       DAXEN SLOVAKIA s.r.o.</t>
  </si>
  <si>
    <t>P2078</t>
  </si>
  <si>
    <t>Product Brochure - FR</t>
  </si>
  <si>
    <t>FB125</t>
  </si>
  <si>
    <r>
      <rPr>
        <b/>
        <sz val="10"/>
        <rFont val="Arial"/>
        <family val="2"/>
      </rPr>
      <t>SKP025a</t>
    </r>
    <r>
      <rPr>
        <sz val="10"/>
        <rFont val="Arial"/>
        <family val="2"/>
      </rPr>
      <t xml:space="preserve"> - Good Morning DXN Try Pack - </t>
    </r>
    <r>
      <rPr>
        <sz val="10"/>
        <color indexed="55"/>
        <rFont val="Times New Roman"/>
        <family val="1"/>
      </rPr>
      <t xml:space="preserve">contains: </t>
    </r>
    <r>
      <rPr>
        <b/>
        <sz val="10"/>
        <color indexed="55"/>
        <rFont val="Times New Roman"/>
        <family val="1"/>
      </rPr>
      <t>(FB044-2pc)</t>
    </r>
    <r>
      <rPr>
        <sz val="10"/>
        <color indexed="55"/>
        <rFont val="Times New Roman"/>
        <family val="1"/>
      </rPr>
      <t>,(FB125-2pc),</t>
    </r>
    <r>
      <rPr>
        <b/>
        <sz val="10"/>
        <color indexed="55"/>
        <rFont val="Times New Roman"/>
        <family val="1"/>
      </rPr>
      <t>(FB025-1pc)</t>
    </r>
  </si>
  <si>
    <t>FB170</t>
  </si>
  <si>
    <r>
      <t>DXN Lingzhi Coffee 3in1 EU,</t>
    </r>
    <r>
      <rPr>
        <sz val="11"/>
        <rFont val="Times New Roman"/>
        <family val="1"/>
      </rPr>
      <t xml:space="preserve"> </t>
    </r>
    <r>
      <rPr>
        <sz val="11"/>
        <rFont val="Arial"/>
        <family val="2"/>
      </rPr>
      <t>vending machine</t>
    </r>
  </si>
  <si>
    <t>v4-17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</si>
</sst>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0.00\);\-#\ ;@\ "/>
  </numFmts>
  <fonts count="116">
    <font>
      <sz val="10"/>
      <name val="Arial"/>
      <family val="2"/>
    </font>
    <font>
      <sz val="11"/>
      <color indexed="55"/>
      <name val="Calibri"/>
      <family val="2"/>
    </font>
    <font>
      <b/>
      <sz val="12"/>
      <name val="Arial"/>
      <family val="2"/>
    </font>
    <font>
      <b/>
      <sz val="14"/>
      <name val="Arial"/>
      <family val="2"/>
    </font>
    <font>
      <sz val="12"/>
      <name val="Arial"/>
      <family val="2"/>
    </font>
    <font>
      <sz val="14"/>
      <color indexed="45"/>
      <name val="Times New Roman"/>
      <family val="1"/>
    </font>
    <font>
      <sz val="14"/>
      <color indexed="55"/>
      <name val="Times New Roman"/>
      <family val="1"/>
    </font>
    <font>
      <b/>
      <sz val="10"/>
      <name val="Arial"/>
      <family val="2"/>
    </font>
    <font>
      <b/>
      <sz val="16"/>
      <name val="Arial"/>
      <family val="2"/>
    </font>
    <font>
      <b/>
      <sz val="12"/>
      <color indexed="55"/>
      <name val="Times New Roman"/>
      <family val="2"/>
    </font>
    <font>
      <sz val="12"/>
      <color indexed="55"/>
      <name val="Times New Roman"/>
      <family val="2"/>
    </font>
    <font>
      <sz val="14"/>
      <name val="Arial"/>
      <family val="2"/>
    </font>
    <font>
      <b/>
      <sz val="12"/>
      <color indexed="45"/>
      <name val="Arial"/>
      <family val="2"/>
    </font>
    <font>
      <sz val="12"/>
      <color indexed="45"/>
      <name val="Arial"/>
      <family val="2"/>
    </font>
    <font>
      <sz val="11"/>
      <name val="Arial"/>
      <family val="2"/>
    </font>
    <font>
      <b/>
      <sz val="11"/>
      <name val="Arial"/>
      <family val="2"/>
    </font>
    <font>
      <sz val="11"/>
      <color indexed="8"/>
      <name val="Arial"/>
      <family val="2"/>
    </font>
    <font>
      <sz val="11"/>
      <color indexed="8"/>
      <name val="Times New Roman"/>
      <family val="2"/>
    </font>
    <font>
      <b/>
      <sz val="14"/>
      <color indexed="8"/>
      <name val="Times New Roman"/>
      <family val="2"/>
    </font>
    <font>
      <b/>
      <sz val="12"/>
      <color indexed="8"/>
      <name val="Times New Roman"/>
      <family val="2"/>
    </font>
    <font>
      <b/>
      <sz val="12"/>
      <name val="Times New Roman"/>
      <family val="1"/>
    </font>
    <font>
      <sz val="10"/>
      <color indexed="23"/>
      <name val="Arial"/>
      <family val="2"/>
    </font>
    <font>
      <sz val="11"/>
      <name val="Times New Roman"/>
      <family val="2"/>
    </font>
    <font>
      <b/>
      <sz val="11"/>
      <name val="Times New Roman"/>
      <family val="1"/>
    </font>
    <font>
      <sz val="10"/>
      <name val="Times New Roman"/>
      <family val="2"/>
    </font>
    <font>
      <sz val="10"/>
      <color indexed="8"/>
      <name val="Arial"/>
      <family val="2"/>
    </font>
    <font>
      <sz val="11"/>
      <name val="Arial Black"/>
      <family val="2"/>
    </font>
    <font>
      <b/>
      <sz val="11"/>
      <name val="Arial Black"/>
      <family val="2"/>
    </font>
    <font>
      <b/>
      <sz val="10"/>
      <name val="Times New Roman"/>
      <family val="1"/>
    </font>
    <font>
      <sz val="10"/>
      <color indexed="55"/>
      <name val="Times New Roman"/>
      <family val="1"/>
    </font>
    <font>
      <b/>
      <sz val="10"/>
      <color indexed="55"/>
      <name val="Times New Roman"/>
      <family val="1"/>
    </font>
    <font>
      <b/>
      <sz val="10"/>
      <color indexed="55"/>
      <name val="Arial"/>
      <family val="2"/>
    </font>
    <font>
      <sz val="10"/>
      <color indexed="55"/>
      <name val="Arial"/>
      <family val="2"/>
    </font>
    <font>
      <sz val="10"/>
      <color indexed="8"/>
      <name val="Times New Roman"/>
      <family val="1"/>
    </font>
    <font>
      <sz val="8"/>
      <name val="Arial"/>
      <family val="2"/>
    </font>
    <font>
      <b/>
      <sz val="14"/>
      <color indexed="8"/>
      <name val="Arial"/>
      <family val="2"/>
    </font>
    <font>
      <b/>
      <sz val="14"/>
      <name val="Times New Roman"/>
      <family val="1"/>
    </font>
    <font>
      <b/>
      <sz val="18"/>
      <color indexed="8"/>
      <name val="Times New Roman"/>
      <family val="2"/>
    </font>
    <font>
      <b/>
      <sz val="18"/>
      <name val="Arial"/>
      <family val="2"/>
    </font>
    <font>
      <b/>
      <sz val="20"/>
      <name val="Arial"/>
      <family val="2"/>
    </font>
    <font>
      <b/>
      <sz val="11"/>
      <color indexed="8"/>
      <name val="Times New Roman"/>
      <family val="2"/>
    </font>
    <font>
      <b/>
      <sz val="18"/>
      <color indexed="8"/>
      <name val="Arial"/>
      <family val="2"/>
    </font>
    <font>
      <sz val="11"/>
      <color indexed="47"/>
      <name val="Calibri"/>
      <family val="2"/>
    </font>
    <font>
      <sz val="11"/>
      <color indexed="9"/>
      <name val="Calibri"/>
      <family val="2"/>
    </font>
    <font>
      <u val="single"/>
      <sz val="10"/>
      <color indexed="31"/>
      <name val="Arial"/>
      <family val="2"/>
    </font>
    <font>
      <b/>
      <sz val="11"/>
      <color indexed="4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u val="single"/>
      <sz val="10"/>
      <color indexed="12"/>
      <name val="Arial"/>
      <family val="2"/>
    </font>
    <font>
      <sz val="11"/>
      <color indexed="44"/>
      <name val="Calibri"/>
      <family val="2"/>
    </font>
    <font>
      <b/>
      <sz val="11"/>
      <color indexed="55"/>
      <name val="Calibri"/>
      <family val="2"/>
    </font>
    <font>
      <sz val="11"/>
      <color indexed="55"/>
      <name val="Times New Roman"/>
      <family val="1"/>
    </font>
    <font>
      <sz val="11"/>
      <color indexed="45"/>
      <name val="Calibri"/>
      <family val="2"/>
    </font>
    <font>
      <b/>
      <sz val="18"/>
      <color indexed="54"/>
      <name val="Cambria"/>
      <family val="2"/>
    </font>
    <font>
      <sz val="11"/>
      <color indexed="54"/>
      <name val="Calibri"/>
      <family val="2"/>
    </font>
    <font>
      <b/>
      <sz val="11"/>
      <color indexed="44"/>
      <name val="Calibri"/>
      <family val="2"/>
    </font>
    <font>
      <i/>
      <sz val="11"/>
      <color indexed="15"/>
      <name val="Calibri"/>
      <family val="2"/>
    </font>
    <font>
      <sz val="11"/>
      <color indexed="12"/>
      <name val="Calibri"/>
      <family val="2"/>
    </font>
    <font>
      <sz val="10"/>
      <color indexed="15"/>
      <name val="Arial"/>
      <family val="2"/>
    </font>
    <font>
      <b/>
      <sz val="12"/>
      <color indexed="15"/>
      <name val="Arial"/>
      <family val="2"/>
    </font>
    <font>
      <b/>
      <sz val="12"/>
      <color indexed="55"/>
      <name val="Arial"/>
      <family val="2"/>
    </font>
    <font>
      <b/>
      <sz val="9"/>
      <color indexed="55"/>
      <name val="Arial"/>
      <family val="2"/>
    </font>
    <font>
      <b/>
      <sz val="8"/>
      <color indexed="55"/>
      <name val="Arial"/>
      <family val="2"/>
    </font>
    <font>
      <sz val="12"/>
      <color indexed="55"/>
      <name val="Arial"/>
      <family val="2"/>
    </font>
    <font>
      <sz val="14"/>
      <color indexed="45"/>
      <name val="Arial"/>
      <family val="2"/>
    </font>
    <font>
      <b/>
      <u val="single"/>
      <sz val="16"/>
      <color indexed="55"/>
      <name val="Arial"/>
      <family val="2"/>
    </font>
    <font>
      <sz val="11"/>
      <color indexed="55"/>
      <name val="Arial"/>
      <family val="2"/>
    </font>
    <font>
      <b/>
      <sz val="14"/>
      <color indexed="55"/>
      <name val="Arial"/>
      <family val="2"/>
    </font>
    <font>
      <b/>
      <u val="single"/>
      <sz val="20"/>
      <color indexed="55"/>
      <name val="Arial"/>
      <family val="2"/>
    </font>
    <font>
      <b/>
      <sz val="11"/>
      <color indexed="55"/>
      <name val="Arial"/>
      <family val="2"/>
    </font>
    <font>
      <b/>
      <u val="single"/>
      <sz val="12"/>
      <color indexed="55"/>
      <name val="Arial"/>
      <family val="2"/>
    </font>
    <font>
      <sz val="14"/>
      <color indexed="55"/>
      <name val="Arial"/>
      <family val="2"/>
    </font>
    <font>
      <sz val="36"/>
      <color indexed="55"/>
      <name val="Algerian"/>
      <family val="5"/>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808080"/>
      <name val="Arial"/>
      <family val="2"/>
    </font>
    <font>
      <sz val="10"/>
      <color theme="0" tint="-0.4999699890613556"/>
      <name val="Arial"/>
      <family val="2"/>
    </font>
    <font>
      <b/>
      <sz val="12"/>
      <color rgb="FF808080"/>
      <name val="Arial"/>
      <family val="2"/>
    </font>
    <font>
      <b/>
      <sz val="12"/>
      <color rgb="FF000000"/>
      <name val="Arial"/>
      <family val="2"/>
    </font>
    <font>
      <b/>
      <sz val="12"/>
      <color theme="1"/>
      <name val="Arial"/>
      <family val="2"/>
    </font>
    <font>
      <sz val="10"/>
      <color theme="1"/>
      <name val="Arial"/>
      <family val="2"/>
    </font>
    <font>
      <b/>
      <sz val="9"/>
      <color theme="1"/>
      <name val="Arial"/>
      <family val="2"/>
    </font>
    <font>
      <b/>
      <sz val="8"/>
      <color theme="1"/>
      <name val="Arial"/>
      <family val="2"/>
    </font>
    <font>
      <sz val="12"/>
      <color rgb="FF000000"/>
      <name val="Arial"/>
      <family val="2"/>
    </font>
    <font>
      <sz val="10"/>
      <color rgb="FF000000"/>
      <name val="Arial"/>
      <family val="2"/>
    </font>
    <font>
      <sz val="14"/>
      <color rgb="FFFF0000"/>
      <name val="Arial"/>
      <family val="2"/>
    </font>
    <font>
      <b/>
      <u val="single"/>
      <sz val="16"/>
      <color rgb="FF000000"/>
      <name val="Arial"/>
      <family val="2"/>
    </font>
    <font>
      <sz val="11"/>
      <color rgb="FF000000"/>
      <name val="Arial"/>
      <family val="2"/>
    </font>
    <font>
      <b/>
      <sz val="14"/>
      <color theme="1"/>
      <name val="Arial"/>
      <family val="2"/>
    </font>
    <font>
      <b/>
      <sz val="12"/>
      <color rgb="FFFF0000"/>
      <name val="Arial"/>
      <family val="2"/>
    </font>
    <font>
      <sz val="12"/>
      <color theme="1"/>
      <name val="Arial"/>
      <family val="2"/>
    </font>
    <font>
      <b/>
      <sz val="10"/>
      <color theme="1"/>
      <name val="Arial"/>
      <family val="2"/>
    </font>
    <font>
      <sz val="14"/>
      <color rgb="FF000000"/>
      <name val="Arial"/>
      <family val="2"/>
    </font>
    <font>
      <b/>
      <u val="single"/>
      <sz val="12"/>
      <color theme="1"/>
      <name val="Arial"/>
      <family val="2"/>
    </font>
    <font>
      <b/>
      <u val="single"/>
      <sz val="20"/>
      <color rgb="FF000000"/>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0"/>
        <bgColor indexed="64"/>
      </patternFill>
    </fill>
    <fill>
      <patternFill patternType="solid">
        <fgColor rgb="FFF8FBD5"/>
        <bgColor indexed="64"/>
      </patternFill>
    </fill>
    <fill>
      <patternFill patternType="solid">
        <fgColor rgb="FF92D050"/>
        <bgColor indexed="64"/>
      </patternFill>
    </fill>
    <fill>
      <patternFill patternType="solid">
        <fgColor theme="6" tint="0.3999800086021423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hair"/>
      <bottom style="hair"/>
    </border>
    <border>
      <left style="medium"/>
      <right style="medium"/>
      <top/>
      <bottom style="hair"/>
    </border>
    <border>
      <left style="medium"/>
      <right style="medium"/>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hair"/>
      <bottom style="hair"/>
    </border>
    <border>
      <left/>
      <right/>
      <top/>
      <bottom style="hair"/>
    </border>
    <border>
      <left style="medium"/>
      <right/>
      <top style="thin"/>
      <bottom style="thin"/>
    </border>
    <border>
      <left style="thin"/>
      <right style="thin"/>
      <top style="thin"/>
      <bottom style="thin"/>
    </border>
    <border>
      <left style="medium"/>
      <right style="medium"/>
      <top style="hair"/>
      <bottom/>
    </border>
    <border>
      <left style="medium"/>
      <right style="medium"/>
      <top/>
      <bottom/>
    </border>
    <border>
      <left style="medium"/>
      <right style="thin"/>
      <top style="thin"/>
      <bottom style="thin"/>
    </border>
    <border>
      <left style="thin"/>
      <right style="thin"/>
      <top/>
      <bottom/>
    </border>
    <border>
      <left style="thin"/>
      <right style="thin"/>
      <top/>
      <bottom style="hair"/>
    </border>
    <border>
      <left/>
      <right/>
      <top style="hair"/>
      <bottom style="thin"/>
    </border>
    <border>
      <left>
        <color indexed="63"/>
      </left>
      <right style="thin"/>
      <top style="hair"/>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medium"/>
      <right/>
      <top style="thin"/>
      <bottom style="medium"/>
    </border>
    <border>
      <left style="medium"/>
      <right/>
      <top/>
      <bottom style="hair"/>
    </border>
    <border>
      <left style="medium"/>
      <right/>
      <top/>
      <bottom/>
    </border>
    <border>
      <left style="medium"/>
      <right style="medium"/>
      <top style="thin"/>
      <bottom style="medium"/>
    </border>
    <border>
      <left style="medium"/>
      <right style="medium"/>
      <top/>
      <bottom style="thin"/>
    </border>
    <border>
      <left style="medium"/>
      <right style="medium"/>
      <top style="thin"/>
      <bottom>
        <color indexed="63"/>
      </bottom>
    </border>
    <border>
      <left style="medium"/>
      <right style="medium"/>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color indexed="63"/>
      </top>
      <bottom style="thin"/>
    </border>
    <border>
      <left style="medium"/>
      <right style="thin"/>
      <top style="medium"/>
      <bottom style="thin"/>
    </border>
    <border>
      <left style="medium"/>
      <right style="thin"/>
      <top style="thin"/>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medium"/>
    </border>
    <border>
      <left/>
      <right style="thin"/>
      <top style="thin"/>
      <bottom style="thin"/>
    </border>
    <border>
      <left>
        <color indexed="63"/>
      </left>
      <right style="thin"/>
      <top style="thin"/>
      <bottom>
        <color indexed="63"/>
      </bottom>
    </border>
    <border>
      <left style="thin"/>
      <right style="thin"/>
      <top style="thin"/>
      <bottom>
        <color indexed="63"/>
      </bottom>
    </border>
    <border>
      <left/>
      <right style="thin"/>
      <top/>
      <bottom style="hair"/>
    </border>
    <border>
      <left>
        <color indexed="63"/>
      </left>
      <right style="thin"/>
      <top/>
      <bottom/>
    </border>
    <border>
      <left style="thin"/>
      <right style="thin"/>
      <top style="hair"/>
      <bottom/>
    </border>
    <border>
      <left/>
      <right/>
      <top style="hair"/>
      <bottom/>
    </border>
    <border>
      <left style="thin"/>
      <right style="thin"/>
      <top style="medium"/>
      <bottom>
        <color indexed="63"/>
      </bottom>
    </border>
    <border>
      <left/>
      <right style="medium"/>
      <top style="medium"/>
      <bottom>
        <color indexed="63"/>
      </bottom>
    </border>
    <border>
      <left style="medium"/>
      <right/>
      <top style="medium"/>
      <bottom style="thin"/>
    </border>
    <border>
      <left style="medium"/>
      <right style="medium"/>
      <top style="medium"/>
      <bottom style="thin"/>
    </border>
    <border>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medium"/>
    </border>
    <border>
      <left style="thin"/>
      <right style="thin"/>
      <top>
        <color indexed="63"/>
      </top>
      <bottom style="medium"/>
    </border>
    <border>
      <left/>
      <right/>
      <top style="thin"/>
      <bottom style="thin"/>
    </border>
    <border>
      <left/>
      <right/>
      <top/>
      <bottom style="medium"/>
    </border>
    <border>
      <left/>
      <right style="medium"/>
      <top/>
      <bottom/>
    </border>
    <border>
      <left style="medium"/>
      <right>
        <color indexed="63"/>
      </right>
      <top style="medium"/>
      <bottom>
        <color indexed="63"/>
      </bottom>
    </border>
    <border>
      <left/>
      <right style="medium"/>
      <top/>
      <bottom style="medium"/>
    </border>
    <border>
      <left style="medium"/>
      <right/>
      <top>
        <color indexed="63"/>
      </top>
      <bottom style="medium"/>
    </border>
    <border>
      <left/>
      <right style="medium"/>
      <top style="medium"/>
      <bottom style="thin"/>
    </border>
    <border>
      <left/>
      <right style="medium"/>
      <top style="thin"/>
      <bottom style="thin"/>
    </border>
    <border>
      <left>
        <color indexed="63"/>
      </left>
      <right style="thin"/>
      <top style="hair"/>
      <bottom>
        <color indexed="63"/>
      </bottom>
    </border>
    <border>
      <left style="thin"/>
      <right style="medium"/>
      <top>
        <color indexed="63"/>
      </top>
      <bottom style="medium"/>
    </border>
    <border>
      <left style="thin"/>
      <right style="medium"/>
      <top style="medium"/>
      <bottom style="thin"/>
    </border>
    <border>
      <left/>
      <right/>
      <top style="medium"/>
      <bottom style="hair"/>
    </border>
    <border>
      <left style="hair"/>
      <right>
        <color indexed="63"/>
      </right>
      <top/>
      <bottom style="thin"/>
    </border>
    <border>
      <left style="thin"/>
      <right style="medium"/>
      <top style="thin"/>
      <bottom style="medium"/>
    </border>
    <border>
      <left style="medium"/>
      <right style="medium"/>
      <top/>
      <bottom style="medium"/>
    </border>
    <border>
      <left style="hair"/>
      <right>
        <color indexed="63"/>
      </right>
      <top/>
      <bottom style="medium"/>
    </border>
    <border>
      <left style="medium"/>
      <right style="medium"/>
      <top style="medium"/>
      <bottom style="medium"/>
    </border>
    <border>
      <left style="thick"/>
      <right style="medium"/>
      <top style="medium"/>
      <bottom style="medium"/>
    </border>
    <border>
      <left style="thick"/>
      <right>
        <color indexed="63"/>
      </right>
      <top style="medium"/>
      <bottom style="medium"/>
    </border>
    <border>
      <left/>
      <right style="thick"/>
      <top style="medium"/>
      <bottom/>
    </border>
    <border>
      <left/>
      <right style="thick"/>
      <top/>
      <bottom/>
    </border>
    <border>
      <left/>
      <right/>
      <top style="thin"/>
      <bottom style="medium"/>
    </border>
    <border>
      <left/>
      <right style="medium"/>
      <top style="thin"/>
      <bottom style="medium"/>
    </border>
    <border>
      <left/>
      <right style="thick"/>
      <top/>
      <bottom style="thick"/>
    </border>
    <border>
      <left/>
      <right/>
      <top/>
      <bottom style="thick"/>
    </border>
    <border>
      <left/>
      <right style="thick"/>
      <top/>
      <bottom style="medium"/>
    </border>
    <border>
      <left style="hair"/>
      <right>
        <color indexed="63"/>
      </right>
      <top style="medium"/>
      <bottom style="thin"/>
    </border>
    <border>
      <left style="medium"/>
      <right style="thick"/>
      <top/>
      <bottom style="medium"/>
    </border>
    <border>
      <left style="thick"/>
      <right style="thick"/>
      <top/>
      <bottom style="medium"/>
    </border>
    <border>
      <left style="thick"/>
      <right style="medium"/>
      <top/>
      <bottom style="medium"/>
    </border>
    <border>
      <left>
        <color indexed="63"/>
      </left>
      <right>
        <color indexed="63"/>
      </right>
      <top style="thin"/>
      <bottom>
        <color indexed="63"/>
      </bottom>
    </border>
    <border>
      <left style="medium"/>
      <right style="thin"/>
      <top>
        <color indexed="63"/>
      </top>
      <bottom style="medium"/>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right/>
      <top style="medium"/>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20" borderId="0" applyNumberFormat="0" applyBorder="0" applyAlignment="0" applyProtection="0"/>
    <xf numFmtId="0" fontId="78" fillId="0" borderId="0" applyNumberFormat="0" applyFill="0" applyBorder="0" applyAlignment="0" applyProtection="0"/>
    <xf numFmtId="0" fontId="7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0" fontId="83" fillId="2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23" borderId="5" applyNumberFormat="0" applyFont="0" applyAlignment="0" applyProtection="0"/>
    <xf numFmtId="0" fontId="85" fillId="0" borderId="6" applyNumberFormat="0" applyFill="0" applyAlignment="0" applyProtection="0"/>
    <xf numFmtId="0" fontId="86" fillId="0" borderId="7" applyNumberFormat="0" applyFill="0" applyAlignment="0" applyProtection="0"/>
    <xf numFmtId="0" fontId="87" fillId="0" borderId="0">
      <alignment/>
      <protection/>
    </xf>
    <xf numFmtId="0" fontId="88" fillId="0" borderId="0" applyNumberFormat="0" applyFill="0" applyBorder="0" applyAlignment="0" applyProtection="0"/>
    <xf numFmtId="0" fontId="89" fillId="0" borderId="0" applyNumberFormat="0" applyFill="0" applyBorder="0" applyAlignment="0" applyProtection="0"/>
    <xf numFmtId="0" fontId="90" fillId="24" borderId="8" applyNumberFormat="0" applyAlignment="0" applyProtection="0"/>
    <xf numFmtId="0" fontId="91" fillId="25" borderId="8" applyNumberFormat="0" applyAlignment="0" applyProtection="0"/>
    <xf numFmtId="0" fontId="92" fillId="25" borderId="9" applyNumberFormat="0" applyAlignment="0" applyProtection="0"/>
    <xf numFmtId="0" fontId="93" fillId="0" borderId="0" applyNumberFormat="0" applyFill="0" applyBorder="0" applyAlignment="0" applyProtection="0"/>
    <xf numFmtId="0" fontId="94"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cellStyleXfs>
  <cellXfs count="414">
    <xf numFmtId="0" fontId="0" fillId="0" borderId="0" xfId="0" applyAlignment="1">
      <alignment/>
    </xf>
    <xf numFmtId="0" fontId="0" fillId="0" borderId="0" xfId="0" applyAlignment="1">
      <alignment vertical="center"/>
    </xf>
    <xf numFmtId="0" fontId="0" fillId="0" borderId="0" xfId="0" applyFill="1" applyAlignment="1">
      <alignment vertical="center"/>
    </xf>
    <xf numFmtId="2" fontId="0" fillId="0" borderId="0" xfId="0" applyNumberFormat="1" applyAlignment="1">
      <alignment vertical="center"/>
    </xf>
    <xf numFmtId="2" fontId="14" fillId="0" borderId="10" xfId="0" applyNumberFormat="1" applyFont="1" applyFill="1" applyBorder="1" applyAlignment="1">
      <alignment horizontal="center" vertical="center"/>
    </xf>
    <xf numFmtId="2" fontId="14" fillId="0" borderId="11" xfId="0" applyNumberFormat="1" applyFont="1" applyFill="1" applyBorder="1" applyAlignment="1">
      <alignment horizontal="center" vertical="center"/>
    </xf>
    <xf numFmtId="0" fontId="15" fillId="33" borderId="12" xfId="0" applyNumberFormat="1" applyFont="1" applyFill="1" applyBorder="1" applyAlignment="1">
      <alignment horizontal="center" vertical="center" wrapText="1"/>
    </xf>
    <xf numFmtId="2" fontId="22" fillId="33" borderId="12" xfId="0" applyNumberFormat="1" applyFont="1" applyFill="1" applyBorder="1" applyAlignment="1" applyProtection="1">
      <alignment horizontal="center" vertical="center"/>
      <protection/>
    </xf>
    <xf numFmtId="0" fontId="95" fillId="0" borderId="13" xfId="0" applyFont="1" applyBorder="1" applyAlignment="1">
      <alignment vertical="center"/>
    </xf>
    <xf numFmtId="0" fontId="95" fillId="0" borderId="14" xfId="0" applyFont="1" applyBorder="1" applyAlignment="1">
      <alignment vertical="center"/>
    </xf>
    <xf numFmtId="0" fontId="95" fillId="0" borderId="15" xfId="0" applyFont="1" applyBorder="1" applyAlignment="1">
      <alignment vertical="center"/>
    </xf>
    <xf numFmtId="0" fontId="96" fillId="0" borderId="16" xfId="0" applyFont="1" applyFill="1" applyBorder="1" applyAlignment="1">
      <alignment vertical="center"/>
    </xf>
    <xf numFmtId="0" fontId="96" fillId="0" borderId="14" xfId="0" applyFont="1" applyFill="1" applyBorder="1" applyAlignment="1">
      <alignment vertical="center"/>
    </xf>
    <xf numFmtId="0" fontId="96" fillId="0" borderId="15" xfId="0" applyFont="1" applyFill="1" applyBorder="1" applyAlignment="1">
      <alignment vertical="center"/>
    </xf>
    <xf numFmtId="0" fontId="96" fillId="0" borderId="17" xfId="0" applyFont="1" applyFill="1" applyBorder="1" applyAlignment="1">
      <alignment vertical="center"/>
    </xf>
    <xf numFmtId="0" fontId="95" fillId="0" borderId="16" xfId="0" applyFont="1" applyBorder="1" applyAlignment="1">
      <alignment vertical="center"/>
    </xf>
    <xf numFmtId="0" fontId="95" fillId="0" borderId="16" xfId="0" applyFont="1" applyFill="1" applyBorder="1" applyAlignment="1">
      <alignment vertical="center"/>
    </xf>
    <xf numFmtId="0" fontId="97" fillId="0" borderId="18" xfId="0" applyFont="1" applyBorder="1" applyAlignment="1">
      <alignment horizontal="center" vertical="center" wrapText="1"/>
    </xf>
    <xf numFmtId="9" fontId="97" fillId="0" borderId="19" xfId="0" applyNumberFormat="1" applyFont="1" applyBorder="1" applyAlignment="1">
      <alignment horizontal="center" vertical="center" wrapText="1"/>
    </xf>
    <xf numFmtId="0" fontId="97" fillId="0" borderId="19" xfId="0" applyFont="1" applyBorder="1" applyAlignment="1">
      <alignment horizontal="center" vertical="center" wrapText="1"/>
    </xf>
    <xf numFmtId="0" fontId="15" fillId="33" borderId="12" xfId="0" applyNumberFormat="1" applyFont="1" applyFill="1" applyBorder="1" applyAlignment="1">
      <alignment vertical="center" wrapText="1"/>
    </xf>
    <xf numFmtId="0" fontId="23" fillId="0" borderId="11" xfId="0" applyFont="1" applyFill="1" applyBorder="1" applyAlignment="1" applyProtection="1">
      <alignment horizontal="center" vertical="center"/>
      <protection/>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2" fontId="14" fillId="0" borderId="21" xfId="0" applyNumberFormat="1" applyFont="1" applyFill="1" applyBorder="1" applyAlignment="1">
      <alignment horizontal="center" vertical="center"/>
    </xf>
    <xf numFmtId="0" fontId="23" fillId="0" borderId="21" xfId="0" applyFont="1" applyFill="1" applyBorder="1" applyAlignment="1" applyProtection="1">
      <alignment horizontal="center" vertical="center"/>
      <protection/>
    </xf>
    <xf numFmtId="0" fontId="95" fillId="34" borderId="22" xfId="0" applyFont="1" applyFill="1" applyBorder="1" applyAlignment="1">
      <alignment vertical="center"/>
    </xf>
    <xf numFmtId="0" fontId="96" fillId="34" borderId="0" xfId="0" applyFont="1" applyFill="1" applyBorder="1" applyAlignment="1">
      <alignment vertical="center"/>
    </xf>
    <xf numFmtId="0" fontId="96" fillId="34" borderId="23" xfId="0" applyFont="1" applyFill="1" applyBorder="1" applyAlignment="1">
      <alignment vertical="center"/>
    </xf>
    <xf numFmtId="0" fontId="95" fillId="0" borderId="17" xfId="0" applyFont="1" applyBorder="1" applyAlignment="1">
      <alignment vertical="center"/>
    </xf>
    <xf numFmtId="0" fontId="96" fillId="0" borderId="24" xfId="0" applyFont="1" applyFill="1" applyBorder="1" applyAlignment="1">
      <alignment vertical="center"/>
    </xf>
    <xf numFmtId="0" fontId="96" fillId="33" borderId="14" xfId="0" applyFont="1" applyFill="1" applyBorder="1" applyAlignment="1">
      <alignment vertical="center"/>
    </xf>
    <xf numFmtId="0" fontId="21" fillId="33" borderId="15" xfId="0" applyFont="1" applyFill="1" applyBorder="1" applyAlignment="1">
      <alignment vertical="center"/>
    </xf>
    <xf numFmtId="0" fontId="95" fillId="0" borderId="0" xfId="0" applyFont="1" applyBorder="1" applyAlignment="1">
      <alignment vertical="center"/>
    </xf>
    <xf numFmtId="0" fontId="96" fillId="0" borderId="23" xfId="0" applyFont="1" applyFill="1" applyBorder="1" applyAlignment="1">
      <alignment vertical="center"/>
    </xf>
    <xf numFmtId="0" fontId="14" fillId="0" borderId="11" xfId="0" applyFont="1" applyFill="1" applyBorder="1" applyAlignment="1">
      <alignment horizontal="left" vertical="center"/>
    </xf>
    <xf numFmtId="0" fontId="22" fillId="33" borderId="16" xfId="0" applyNumberFormat="1" applyFont="1" applyFill="1" applyBorder="1" applyAlignment="1">
      <alignment horizontal="center" vertical="center"/>
    </xf>
    <xf numFmtId="0" fontId="96" fillId="0" borderId="25" xfId="0" applyFont="1" applyFill="1" applyBorder="1" applyAlignment="1">
      <alignment vertical="center"/>
    </xf>
    <xf numFmtId="0" fontId="95" fillId="0" borderId="25" xfId="0" applyFont="1" applyBorder="1" applyAlignment="1">
      <alignment vertical="center"/>
    </xf>
    <xf numFmtId="0" fontId="95" fillId="0" borderId="26" xfId="0" applyFont="1" applyBorder="1" applyAlignment="1">
      <alignment vertical="center"/>
    </xf>
    <xf numFmtId="0" fontId="22" fillId="0" borderId="27" xfId="0" applyNumberFormat="1" applyFont="1" applyFill="1" applyBorder="1" applyAlignment="1">
      <alignment horizontal="center" vertical="center"/>
    </xf>
    <xf numFmtId="0" fontId="22" fillId="0" borderId="28" xfId="0" applyNumberFormat="1" applyFont="1" applyFill="1" applyBorder="1" applyAlignment="1">
      <alignment horizontal="center" vertical="center"/>
    </xf>
    <xf numFmtId="0" fontId="22" fillId="33" borderId="28" xfId="0" applyNumberFormat="1" applyFont="1" applyFill="1" applyBorder="1" applyAlignment="1">
      <alignment horizontal="center" vertical="center"/>
    </xf>
    <xf numFmtId="0" fontId="22" fillId="0" borderId="29"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34" xfId="0" applyNumberFormat="1" applyFont="1" applyFill="1" applyBorder="1" applyAlignment="1">
      <alignment horizontal="center" vertical="center"/>
    </xf>
    <xf numFmtId="0" fontId="23" fillId="0" borderId="35" xfId="0" applyNumberFormat="1"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0" borderId="36" xfId="0" applyNumberFormat="1" applyFont="1" applyFill="1" applyBorder="1" applyAlignment="1">
      <alignment horizontal="center" vertical="center"/>
    </xf>
    <xf numFmtId="0" fontId="23" fillId="0" borderId="12" xfId="0" applyFont="1" applyFill="1" applyBorder="1" applyAlignment="1" applyProtection="1">
      <alignment horizontal="center" vertical="center"/>
      <protection/>
    </xf>
    <xf numFmtId="0" fontId="23" fillId="0" borderId="36"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protection/>
    </xf>
    <xf numFmtId="0" fontId="14" fillId="0" borderId="34" xfId="0" applyNumberFormat="1" applyFont="1" applyFill="1" applyBorder="1" applyAlignment="1">
      <alignment horizontal="left" vertical="center"/>
    </xf>
    <xf numFmtId="0" fontId="14" fillId="0" borderId="35"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36" xfId="0" applyNumberFormat="1" applyFont="1" applyFill="1" applyBorder="1" applyAlignment="1">
      <alignment horizontal="left" vertical="center" wrapText="1"/>
    </xf>
    <xf numFmtId="0" fontId="14" fillId="0" borderId="12" xfId="0" applyFont="1" applyFill="1" applyBorder="1" applyAlignment="1">
      <alignment vertical="center"/>
    </xf>
    <xf numFmtId="0" fontId="14" fillId="0" borderId="36" xfId="0" applyFont="1" applyFill="1" applyBorder="1" applyAlignment="1">
      <alignment vertical="center"/>
    </xf>
    <xf numFmtId="0" fontId="14" fillId="0" borderId="12" xfId="0" applyFont="1" applyFill="1" applyBorder="1" applyAlignment="1">
      <alignment horizontal="left" vertical="center"/>
    </xf>
    <xf numFmtId="0" fontId="14" fillId="0" borderId="34" xfId="0" applyFont="1" applyFill="1" applyBorder="1" applyAlignment="1">
      <alignment horizontal="left" vertical="center"/>
    </xf>
    <xf numFmtId="0" fontId="2" fillId="0" borderId="34" xfId="0" applyFont="1" applyFill="1" applyBorder="1" applyAlignment="1">
      <alignment horizontal="center" vertical="center"/>
    </xf>
    <xf numFmtId="2" fontId="14" fillId="0" borderId="12" xfId="0" applyNumberFormat="1" applyFont="1" applyFill="1" applyBorder="1" applyAlignment="1">
      <alignment horizontal="center" vertical="center"/>
    </xf>
    <xf numFmtId="2" fontId="14" fillId="0" borderId="36" xfId="0" applyNumberFormat="1" applyFont="1" applyFill="1" applyBorder="1" applyAlignment="1">
      <alignment horizontal="center" vertical="center"/>
    </xf>
    <xf numFmtId="2" fontId="14" fillId="0" borderId="34" xfId="0" applyNumberFormat="1" applyFont="1" applyFill="1" applyBorder="1" applyAlignment="1">
      <alignment horizontal="center" vertical="center"/>
    </xf>
    <xf numFmtId="2" fontId="22" fillId="0" borderId="34" xfId="0" applyNumberFormat="1" applyFont="1" applyFill="1" applyBorder="1" applyAlignment="1" applyProtection="1">
      <alignment horizontal="center" vertical="center"/>
      <protection/>
    </xf>
    <xf numFmtId="2" fontId="22" fillId="0" borderId="35" xfId="0" applyNumberFormat="1" applyFont="1" applyFill="1" applyBorder="1" applyAlignment="1" applyProtection="1">
      <alignment horizontal="center" vertical="center"/>
      <protection/>
    </xf>
    <xf numFmtId="2" fontId="22" fillId="0" borderId="12" xfId="0" applyNumberFormat="1" applyFont="1" applyFill="1" applyBorder="1" applyAlignment="1" applyProtection="1">
      <alignment horizontal="center" vertical="center"/>
      <protection/>
    </xf>
    <xf numFmtId="2" fontId="22" fillId="0" borderId="36" xfId="0" applyNumberFormat="1" applyFont="1" applyFill="1" applyBorder="1" applyAlignment="1" applyProtection="1">
      <alignment horizontal="center" vertical="center"/>
      <protection/>
    </xf>
    <xf numFmtId="2" fontId="0" fillId="0" borderId="34" xfId="0" applyNumberFormat="1" applyFont="1" applyFill="1" applyBorder="1" applyAlignment="1">
      <alignment horizontal="center" vertical="center"/>
    </xf>
    <xf numFmtId="0" fontId="22" fillId="4" borderId="34" xfId="0" applyNumberFormat="1" applyFont="1" applyFill="1" applyBorder="1" applyAlignment="1">
      <alignment horizontal="center" vertical="center"/>
    </xf>
    <xf numFmtId="0" fontId="22" fillId="4" borderId="35" xfId="0" applyNumberFormat="1" applyFont="1" applyFill="1" applyBorder="1" applyAlignment="1">
      <alignment horizontal="center" vertical="center"/>
    </xf>
    <xf numFmtId="0" fontId="22" fillId="4" borderId="12" xfId="0" applyNumberFormat="1" applyFont="1" applyFill="1" applyBorder="1" applyAlignment="1">
      <alignment horizontal="center" vertical="center"/>
    </xf>
    <xf numFmtId="0" fontId="22" fillId="4" borderId="36" xfId="0" applyNumberFormat="1" applyFont="1" applyFill="1" applyBorder="1" applyAlignment="1">
      <alignment horizontal="center" vertical="center"/>
    </xf>
    <xf numFmtId="0" fontId="14" fillId="4" borderId="12"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0" xfId="0" applyFont="1" applyFill="1" applyBorder="1" applyAlignment="1">
      <alignment horizontal="center" vertical="center"/>
    </xf>
    <xf numFmtId="0" fontId="21" fillId="33" borderId="25" xfId="0" applyFont="1" applyFill="1" applyBorder="1" applyAlignment="1">
      <alignment vertical="center"/>
    </xf>
    <xf numFmtId="0" fontId="98" fillId="10" borderId="37" xfId="0" applyFont="1" applyFill="1" applyBorder="1" applyAlignment="1">
      <alignment horizontal="center" vertical="center"/>
    </xf>
    <xf numFmtId="0" fontId="98" fillId="10" borderId="38" xfId="0" applyFont="1" applyFill="1" applyBorder="1" applyAlignment="1">
      <alignment horizontal="center" vertical="center"/>
    </xf>
    <xf numFmtId="0" fontId="98" fillId="10" borderId="37" xfId="0" applyFont="1" applyFill="1" applyBorder="1" applyAlignment="1">
      <alignment horizontal="center" vertical="center" wrapText="1"/>
    </xf>
    <xf numFmtId="164" fontId="98" fillId="10" borderId="37" xfId="0" applyNumberFormat="1" applyFont="1" applyFill="1" applyBorder="1" applyAlignment="1">
      <alignment horizontal="center" vertical="center" wrapText="1"/>
    </xf>
    <xf numFmtId="0" fontId="2" fillId="10" borderId="37" xfId="0" applyFont="1" applyFill="1" applyBorder="1" applyAlignment="1">
      <alignment horizontal="center" vertical="center"/>
    </xf>
    <xf numFmtId="0" fontId="14" fillId="0" borderId="35" xfId="0" applyNumberFormat="1" applyFont="1" applyFill="1" applyBorder="1" applyAlignment="1">
      <alignment horizontal="left" vertical="center"/>
    </xf>
    <xf numFmtId="0" fontId="16" fillId="33"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5" fillId="33" borderId="40" xfId="0" applyNumberFormat="1" applyFont="1" applyFill="1" applyBorder="1" applyAlignment="1">
      <alignment horizontal="center" vertical="center"/>
    </xf>
    <xf numFmtId="0" fontId="16" fillId="4" borderId="40" xfId="0" applyNumberFormat="1" applyFont="1" applyFill="1" applyBorder="1" applyAlignment="1">
      <alignment horizontal="center" vertical="center"/>
    </xf>
    <xf numFmtId="0" fontId="18" fillId="33" borderId="40" xfId="0" applyNumberFormat="1" applyFont="1" applyFill="1" applyBorder="1" applyAlignment="1">
      <alignment horizontal="center" vertical="center"/>
    </xf>
    <xf numFmtId="0" fontId="19" fillId="33" borderId="40" xfId="0" applyNumberFormat="1" applyFont="1" applyFill="1" applyBorder="1" applyAlignment="1">
      <alignment horizontal="center" vertical="center"/>
    </xf>
    <xf numFmtId="164" fontId="19" fillId="33" borderId="40" xfId="0" applyNumberFormat="1" applyFont="1" applyFill="1" applyBorder="1" applyAlignment="1">
      <alignment horizontal="center" vertical="center"/>
    </xf>
    <xf numFmtId="0" fontId="20" fillId="33" borderId="41" xfId="0" applyFont="1" applyFill="1" applyBorder="1" applyAlignment="1">
      <alignment horizontal="center" vertical="center"/>
    </xf>
    <xf numFmtId="0" fontId="14" fillId="0" borderId="42" xfId="0" applyFont="1" applyFill="1" applyBorder="1" applyAlignment="1">
      <alignment horizontal="center" vertical="center"/>
    </xf>
    <xf numFmtId="0" fontId="23" fillId="0" borderId="35" xfId="0" applyFont="1" applyFill="1" applyBorder="1" applyAlignment="1" applyProtection="1">
      <alignment horizontal="center" vertical="center"/>
      <protection/>
    </xf>
    <xf numFmtId="0" fontId="14" fillId="0" borderId="35" xfId="0" applyFont="1" applyFill="1" applyBorder="1" applyAlignment="1">
      <alignment horizontal="left" vertical="center"/>
    </xf>
    <xf numFmtId="0" fontId="14" fillId="4" borderId="35" xfId="0" applyFont="1" applyFill="1" applyBorder="1" applyAlignment="1">
      <alignment horizontal="center" vertical="center"/>
    </xf>
    <xf numFmtId="2" fontId="14" fillId="0" borderId="35"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0" fontId="14" fillId="0" borderId="35" xfId="0" applyFont="1" applyFill="1" applyBorder="1" applyAlignment="1">
      <alignment vertical="center"/>
    </xf>
    <xf numFmtId="0" fontId="2" fillId="0" borderId="35" xfId="0" applyFont="1" applyFill="1" applyBorder="1" applyAlignment="1">
      <alignment horizontal="center" vertical="center"/>
    </xf>
    <xf numFmtId="0" fontId="14" fillId="0" borderId="36" xfId="0" applyFont="1" applyFill="1" applyBorder="1" applyAlignment="1">
      <alignment horizontal="left" vertical="center"/>
    </xf>
    <xf numFmtId="0" fontId="99" fillId="10" borderId="43" xfId="0" applyFont="1" applyFill="1" applyBorder="1" applyAlignment="1" applyProtection="1">
      <alignment vertical="center"/>
      <protection locked="0"/>
    </xf>
    <xf numFmtId="1" fontId="99" fillId="10" borderId="44" xfId="0" applyNumberFormat="1" applyFont="1" applyFill="1" applyBorder="1" applyAlignment="1" applyProtection="1">
      <alignment vertical="center"/>
      <protection locked="0"/>
    </xf>
    <xf numFmtId="0" fontId="100" fillId="0" borderId="45" xfId="0" applyFont="1" applyFill="1" applyBorder="1" applyAlignment="1" applyProtection="1">
      <alignment horizontal="left" vertical="center"/>
      <protection locked="0"/>
    </xf>
    <xf numFmtId="0" fontId="22" fillId="0" borderId="46" xfId="0" applyNumberFormat="1" applyFont="1" applyFill="1" applyBorder="1" applyAlignment="1" applyProtection="1">
      <alignment horizontal="center" vertical="center"/>
      <protection locked="0"/>
    </xf>
    <xf numFmtId="0" fontId="22" fillId="0" borderId="47" xfId="0"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horizontal="center" vertical="center"/>
      <protection locked="0"/>
    </xf>
    <xf numFmtId="0" fontId="22" fillId="0" borderId="48" xfId="0" applyNumberFormat="1" applyFont="1" applyFill="1" applyBorder="1" applyAlignment="1" applyProtection="1">
      <alignment horizontal="center" vertical="center"/>
      <protection locked="0"/>
    </xf>
    <xf numFmtId="0" fontId="22" fillId="0" borderId="49" xfId="0" applyNumberFormat="1" applyFont="1" applyFill="1" applyBorder="1" applyAlignment="1" applyProtection="1">
      <alignment horizontal="center" vertical="center"/>
      <protection locked="0"/>
    </xf>
    <xf numFmtId="0" fontId="22" fillId="0" borderId="19"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protection locked="0"/>
    </xf>
    <xf numFmtId="0" fontId="22" fillId="33" borderId="49" xfId="0" applyNumberFormat="1" applyFont="1" applyFill="1" applyBorder="1" applyAlignment="1" applyProtection="1">
      <alignment horizontal="center" vertical="center"/>
      <protection locked="0"/>
    </xf>
    <xf numFmtId="0" fontId="22" fillId="33" borderId="19" xfId="0" applyNumberFormat="1" applyFont="1" applyFill="1" applyBorder="1" applyAlignment="1" applyProtection="1">
      <alignment horizontal="center" vertical="center"/>
      <protection locked="0"/>
    </xf>
    <xf numFmtId="0" fontId="22" fillId="33" borderId="28" xfId="0" applyNumberFormat="1" applyFont="1" applyFill="1" applyBorder="1" applyAlignment="1" applyProtection="1">
      <alignment horizontal="center" vertical="center"/>
      <protection locked="0"/>
    </xf>
    <xf numFmtId="0" fontId="22" fillId="0" borderId="50" xfId="0" applyNumberFormat="1" applyFont="1" applyFill="1" applyBorder="1" applyAlignment="1" applyProtection="1">
      <alignment horizontal="center" vertical="center"/>
      <protection locked="0"/>
    </xf>
    <xf numFmtId="0" fontId="22" fillId="0" borderId="51" xfId="0" applyNumberFormat="1" applyFont="1" applyFill="1" applyBorder="1" applyAlignment="1" applyProtection="1">
      <alignment horizontal="center" vertical="center"/>
      <protection locked="0"/>
    </xf>
    <xf numFmtId="0" fontId="22" fillId="0" borderId="29" xfId="0" applyNumberFormat="1" applyFont="1" applyFill="1" applyBorder="1" applyAlignment="1" applyProtection="1">
      <alignment horizontal="center" vertical="center"/>
      <protection locked="0"/>
    </xf>
    <xf numFmtId="0" fontId="7" fillId="33" borderId="40" xfId="0" applyFont="1" applyFill="1" applyBorder="1" applyAlignment="1" applyProtection="1">
      <alignment vertical="center"/>
      <protection locked="0"/>
    </xf>
    <xf numFmtId="0" fontId="16" fillId="33" borderId="40" xfId="0" applyNumberFormat="1" applyFont="1" applyFill="1" applyBorder="1" applyAlignment="1" applyProtection="1">
      <alignment horizontal="center" vertical="center"/>
      <protection locked="0"/>
    </xf>
    <xf numFmtId="0" fontId="17" fillId="33" borderId="40" xfId="0" applyNumberFormat="1"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22" fillId="0" borderId="52" xfId="0" applyNumberFormat="1"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22" fillId="0" borderId="24" xfId="0" applyNumberFormat="1" applyFont="1" applyFill="1" applyBorder="1" applyAlignment="1" applyProtection="1">
      <alignment horizontal="center" vertical="center"/>
      <protection locked="0"/>
    </xf>
    <xf numFmtId="0" fontId="22" fillId="0" borderId="53" xfId="0" applyNumberFormat="1"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center" vertical="center"/>
      <protection locked="0"/>
    </xf>
    <xf numFmtId="0" fontId="101" fillId="0" borderId="56" xfId="0" applyFont="1" applyFill="1" applyBorder="1" applyAlignment="1" applyProtection="1">
      <alignment horizontal="center" vertical="center" wrapText="1"/>
      <protection locked="0"/>
    </xf>
    <xf numFmtId="0" fontId="101" fillId="0" borderId="38" xfId="0" applyFont="1" applyFill="1" applyBorder="1" applyAlignment="1" applyProtection="1">
      <alignment horizontal="center" vertical="center" wrapText="1"/>
      <protection locked="0"/>
    </xf>
    <xf numFmtId="0" fontId="101" fillId="0" borderId="57" xfId="0" applyFont="1" applyFill="1" applyBorder="1" applyAlignment="1" applyProtection="1">
      <alignment horizontal="center" vertical="center" wrapText="1"/>
      <protection locked="0"/>
    </xf>
    <xf numFmtId="0" fontId="24" fillId="0" borderId="35" xfId="0" applyNumberFormat="1" applyFont="1" applyFill="1" applyBorder="1" applyAlignment="1">
      <alignment horizontal="center" vertical="center"/>
    </xf>
    <xf numFmtId="0" fontId="24" fillId="0" borderId="34"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33" borderId="12" xfId="0" applyNumberFormat="1" applyFont="1" applyFill="1" applyBorder="1" applyAlignment="1">
      <alignment horizontal="center" vertical="center"/>
    </xf>
    <xf numFmtId="0" fontId="24" fillId="0" borderId="36" xfId="0" applyNumberFormat="1" applyFont="1" applyFill="1" applyBorder="1" applyAlignment="1">
      <alignment horizontal="center" vertical="center"/>
    </xf>
    <xf numFmtId="0" fontId="25" fillId="33" borderId="40"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2" fontId="14" fillId="35" borderId="36" xfId="0" applyNumberFormat="1" applyFont="1" applyFill="1" applyBorder="1" applyAlignment="1">
      <alignment horizontal="center" vertical="center"/>
    </xf>
    <xf numFmtId="0" fontId="14" fillId="35" borderId="18" xfId="0" applyFont="1" applyFill="1" applyBorder="1" applyAlignment="1">
      <alignment horizontal="center" vertical="center"/>
    </xf>
    <xf numFmtId="0" fontId="23" fillId="35" borderId="12" xfId="0" applyFont="1" applyFill="1" applyBorder="1" applyAlignment="1" applyProtection="1">
      <alignment horizontal="center" vertical="center"/>
      <protection/>
    </xf>
    <xf numFmtId="0" fontId="26" fillId="0" borderId="46" xfId="0" applyNumberFormat="1" applyFont="1" applyFill="1" applyBorder="1" applyAlignment="1" applyProtection="1">
      <alignment horizontal="center" vertical="center"/>
      <protection locked="0"/>
    </xf>
    <xf numFmtId="0" fontId="26" fillId="0" borderId="47" xfId="0" applyFont="1" applyFill="1" applyBorder="1" applyAlignment="1" applyProtection="1">
      <alignment horizontal="center" vertical="center"/>
      <protection locked="0"/>
    </xf>
    <xf numFmtId="0" fontId="26" fillId="0" borderId="47" xfId="0" applyNumberFormat="1" applyFont="1" applyFill="1" applyBorder="1" applyAlignment="1" applyProtection="1">
      <alignment horizontal="center" vertical="center"/>
      <protection locked="0"/>
    </xf>
    <xf numFmtId="0" fontId="15" fillId="0" borderId="12" xfId="0" applyFont="1" applyFill="1" applyBorder="1" applyAlignment="1">
      <alignment horizontal="left" vertical="center"/>
    </xf>
    <xf numFmtId="0" fontId="102" fillId="0" borderId="56"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4" fillId="0" borderId="58" xfId="0" applyFont="1" applyFill="1" applyBorder="1" applyAlignment="1">
      <alignment horizontal="center" vertical="center"/>
    </xf>
    <xf numFmtId="0" fontId="23" fillId="0" borderId="59" xfId="0" applyFont="1" applyFill="1" applyBorder="1" applyAlignment="1" applyProtection="1">
      <alignment horizontal="center" vertical="center"/>
      <protection/>
    </xf>
    <xf numFmtId="0" fontId="14" fillId="0" borderId="59" xfId="0" applyFont="1" applyFill="1" applyBorder="1" applyAlignment="1">
      <alignment horizontal="left" vertical="center"/>
    </xf>
    <xf numFmtId="0" fontId="0" fillId="0" borderId="59" xfId="0" applyFont="1" applyFill="1" applyBorder="1" applyAlignment="1">
      <alignment horizontal="center" vertical="center"/>
    </xf>
    <xf numFmtId="0" fontId="14" fillId="4" borderId="59" xfId="0" applyFont="1" applyFill="1" applyBorder="1" applyAlignment="1">
      <alignment horizontal="center" vertical="center"/>
    </xf>
    <xf numFmtId="0" fontId="26" fillId="0" borderId="60" xfId="0" applyNumberFormat="1"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6" fillId="0" borderId="61" xfId="0" applyNumberFormat="1" applyFont="1" applyFill="1" applyBorder="1" applyAlignment="1" applyProtection="1">
      <alignment horizontal="center" vertical="center"/>
      <protection locked="0"/>
    </xf>
    <xf numFmtId="0" fontId="14" fillId="0" borderId="62" xfId="0" applyFont="1" applyFill="1" applyBorder="1" applyAlignment="1" applyProtection="1">
      <alignment horizontal="center" vertical="center"/>
      <protection locked="0"/>
    </xf>
    <xf numFmtId="2" fontId="14" fillId="0" borderId="59" xfId="0" applyNumberFormat="1" applyFont="1" applyFill="1" applyBorder="1" applyAlignment="1">
      <alignment horizontal="center" vertical="center"/>
    </xf>
    <xf numFmtId="2" fontId="0" fillId="0" borderId="59" xfId="0" applyNumberFormat="1" applyFont="1" applyFill="1" applyBorder="1" applyAlignment="1">
      <alignment horizontal="center" vertical="center"/>
    </xf>
    <xf numFmtId="0" fontId="26" fillId="0" borderId="63" xfId="0" applyNumberFormat="1" applyFont="1" applyFill="1" applyBorder="1" applyAlignment="1" applyProtection="1">
      <alignment horizontal="center" vertical="center"/>
      <protection locked="0"/>
    </xf>
    <xf numFmtId="0" fontId="26" fillId="0" borderId="64" xfId="0" applyFont="1" applyFill="1" applyBorder="1" applyAlignment="1" applyProtection="1">
      <alignment horizontal="center" vertical="center"/>
      <protection locked="0"/>
    </xf>
    <xf numFmtId="0" fontId="26" fillId="0" borderId="64" xfId="0" applyNumberFormat="1" applyFont="1" applyFill="1" applyBorder="1" applyAlignment="1" applyProtection="1">
      <alignment horizontal="center" vertical="center"/>
      <protection locked="0"/>
    </xf>
    <xf numFmtId="0" fontId="21" fillId="33" borderId="19" xfId="0" applyFont="1" applyFill="1" applyBorder="1" applyAlignment="1">
      <alignment vertical="center"/>
    </xf>
    <xf numFmtId="0" fontId="95" fillId="0" borderId="55" xfId="0" applyFont="1" applyBorder="1" applyAlignment="1">
      <alignment vertical="center"/>
    </xf>
    <xf numFmtId="0" fontId="96" fillId="0" borderId="54" xfId="0" applyFont="1" applyFill="1" applyBorder="1" applyAlignment="1">
      <alignment vertical="center"/>
    </xf>
    <xf numFmtId="0" fontId="21" fillId="33" borderId="49" xfId="0" applyFont="1" applyFill="1" applyBorder="1" applyAlignment="1">
      <alignment vertical="center"/>
    </xf>
    <xf numFmtId="0" fontId="21" fillId="33" borderId="65" xfId="0" applyFont="1" applyFill="1" applyBorder="1" applyAlignment="1">
      <alignment vertical="center"/>
    </xf>
    <xf numFmtId="0" fontId="95" fillId="0" borderId="55" xfId="0" applyFont="1" applyFill="1" applyBorder="1" applyAlignment="1">
      <alignment vertical="center"/>
    </xf>
    <xf numFmtId="0" fontId="0" fillId="36" borderId="0" xfId="0" applyFill="1" applyBorder="1" applyAlignment="1">
      <alignment vertical="center"/>
    </xf>
    <xf numFmtId="0" fontId="0" fillId="36" borderId="66" xfId="0" applyFill="1" applyBorder="1" applyAlignment="1">
      <alignment vertical="center"/>
    </xf>
    <xf numFmtId="0" fontId="0" fillId="36" borderId="67" xfId="0" applyFill="1" applyBorder="1" applyAlignment="1">
      <alignment vertical="center"/>
    </xf>
    <xf numFmtId="0" fontId="103" fillId="36" borderId="0" xfId="0" applyFont="1" applyFill="1" applyBorder="1" applyAlignment="1">
      <alignment vertical="center"/>
    </xf>
    <xf numFmtId="0" fontId="104" fillId="36" borderId="0" xfId="0" applyFont="1" applyFill="1" applyBorder="1" applyAlignment="1">
      <alignment vertical="center"/>
    </xf>
    <xf numFmtId="0" fontId="0" fillId="36" borderId="0" xfId="0" applyFont="1" applyFill="1" applyBorder="1" applyAlignment="1">
      <alignment vertical="center"/>
    </xf>
    <xf numFmtId="0" fontId="7" fillId="36" borderId="0" xfId="0" applyFont="1" applyFill="1" applyBorder="1" applyAlignment="1">
      <alignment horizontal="left" vertical="center"/>
    </xf>
    <xf numFmtId="0" fontId="7" fillId="36" borderId="0" xfId="0" applyFont="1" applyFill="1" applyBorder="1" applyAlignment="1">
      <alignment vertical="center"/>
    </xf>
    <xf numFmtId="0" fontId="3" fillId="36" borderId="68" xfId="0" applyFont="1" applyFill="1" applyBorder="1" applyAlignment="1">
      <alignment horizontal="right" vertical="center"/>
    </xf>
    <xf numFmtId="0" fontId="3" fillId="36" borderId="38" xfId="0" applyFont="1" applyFill="1" applyBorder="1" applyAlignment="1">
      <alignment horizontal="right" vertical="center"/>
    </xf>
    <xf numFmtId="2" fontId="0" fillId="36" borderId="38" xfId="0" applyNumberFormat="1" applyFont="1" applyFill="1" applyBorder="1" applyAlignment="1">
      <alignment horizontal="center" vertical="center" wrapText="1"/>
    </xf>
    <xf numFmtId="0" fontId="2" fillId="36" borderId="38" xfId="0" applyFont="1" applyFill="1" applyBorder="1" applyAlignment="1">
      <alignment horizontal="right" vertical="center" wrapText="1"/>
    </xf>
    <xf numFmtId="0" fontId="8" fillId="36" borderId="0" xfId="0" applyFont="1" applyFill="1" applyBorder="1" applyAlignment="1">
      <alignment vertical="center" wrapText="1"/>
    </xf>
    <xf numFmtId="0" fontId="105" fillId="36" borderId="0" xfId="0" applyFont="1" applyFill="1" applyBorder="1" applyAlignment="1">
      <alignment vertical="center" wrapText="1"/>
    </xf>
    <xf numFmtId="0" fontId="0" fillId="36" borderId="69" xfId="0" applyFill="1" applyBorder="1" applyAlignment="1">
      <alignment vertical="center"/>
    </xf>
    <xf numFmtId="0" fontId="103" fillId="36" borderId="33" xfId="0" applyFont="1" applyFill="1" applyBorder="1" applyAlignment="1">
      <alignment vertical="center"/>
    </xf>
    <xf numFmtId="0" fontId="103" fillId="36" borderId="70" xfId="0" applyFont="1" applyFill="1" applyBorder="1" applyAlignment="1">
      <alignment vertical="center"/>
    </xf>
    <xf numFmtId="0" fontId="104" fillId="36" borderId="66" xfId="0" applyFont="1" applyFill="1" applyBorder="1" applyAlignment="1">
      <alignment vertical="center"/>
    </xf>
    <xf numFmtId="0" fontId="0" fillId="36" borderId="66" xfId="0" applyFont="1" applyFill="1" applyBorder="1" applyAlignment="1">
      <alignment vertical="center"/>
    </xf>
    <xf numFmtId="0" fontId="0" fillId="36" borderId="38" xfId="0" applyFill="1" applyBorder="1" applyAlignment="1">
      <alignment vertical="center"/>
    </xf>
    <xf numFmtId="0" fontId="3" fillId="36" borderId="38" xfId="0" applyFont="1" applyFill="1" applyBorder="1" applyAlignment="1">
      <alignment horizontal="center" vertical="center"/>
    </xf>
    <xf numFmtId="0" fontId="3" fillId="36" borderId="5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67" xfId="0" applyFont="1" applyFill="1" applyBorder="1" applyAlignment="1">
      <alignment horizontal="center" vertical="center"/>
    </xf>
    <xf numFmtId="0" fontId="106" fillId="36" borderId="0" xfId="0" applyFont="1" applyFill="1" applyBorder="1" applyAlignment="1">
      <alignment horizontal="center" vertical="center"/>
    </xf>
    <xf numFmtId="0" fontId="0" fillId="36" borderId="70" xfId="0" applyFill="1" applyBorder="1" applyAlignment="1">
      <alignment vertical="center"/>
    </xf>
    <xf numFmtId="0" fontId="0" fillId="36" borderId="0" xfId="0" applyFill="1" applyBorder="1" applyAlignment="1" applyProtection="1">
      <alignment vertical="center"/>
      <protection locked="0"/>
    </xf>
    <xf numFmtId="0" fontId="0" fillId="36" borderId="66" xfId="0" applyFont="1" applyFill="1" applyBorder="1" applyAlignment="1" applyProtection="1">
      <alignment vertical="center" wrapText="1"/>
      <protection locked="0"/>
    </xf>
    <xf numFmtId="0" fontId="103" fillId="36" borderId="66" xfId="0" applyFont="1" applyFill="1" applyBorder="1" applyAlignment="1" applyProtection="1">
      <alignment vertical="center"/>
      <protection locked="0"/>
    </xf>
    <xf numFmtId="164" fontId="107" fillId="36" borderId="66" xfId="0" applyNumberFormat="1" applyFont="1" applyFill="1" applyBorder="1" applyAlignment="1" applyProtection="1">
      <alignment vertical="center"/>
      <protection locked="0"/>
    </xf>
    <xf numFmtId="0" fontId="14" fillId="0" borderId="12" xfId="0" applyFont="1" applyFill="1" applyBorder="1" applyAlignment="1" applyProtection="1">
      <alignment horizontal="left" vertical="center"/>
      <protection locked="0"/>
    </xf>
    <xf numFmtId="0" fontId="23" fillId="0" borderId="12" xfId="0" applyFont="1" applyFill="1" applyBorder="1" applyAlignment="1" applyProtection="1">
      <alignment horizontal="center" vertical="center"/>
      <protection locked="0"/>
    </xf>
    <xf numFmtId="0" fontId="0" fillId="36" borderId="67" xfId="0" applyFill="1" applyBorder="1" applyAlignment="1" applyProtection="1">
      <alignment vertical="center"/>
      <protection locked="0"/>
    </xf>
    <xf numFmtId="0" fontId="98" fillId="10" borderId="37" xfId="0" applyFont="1" applyFill="1" applyBorder="1" applyAlignment="1" applyProtection="1">
      <alignment horizontal="center" vertical="center"/>
      <protection locked="0"/>
    </xf>
    <xf numFmtId="0" fontId="26" fillId="0" borderId="53"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23"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14" fillId="0" borderId="0" xfId="0" applyFont="1" applyFill="1" applyBorder="1" applyAlignment="1">
      <alignment vertical="center"/>
    </xf>
    <xf numFmtId="0" fontId="0" fillId="0" borderId="0" xfId="0" applyFont="1" applyFill="1" applyBorder="1" applyAlignment="1">
      <alignment horizontal="center" vertical="center"/>
    </xf>
    <xf numFmtId="0" fontId="26" fillId="0" borderId="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96" fillId="0" borderId="53" xfId="0" applyFont="1" applyFill="1" applyBorder="1" applyAlignment="1">
      <alignment vertical="center"/>
    </xf>
    <xf numFmtId="0" fontId="23" fillId="0" borderId="71" xfId="0" applyFont="1" applyFill="1" applyBorder="1" applyAlignment="1" applyProtection="1">
      <alignment vertical="center"/>
      <protection/>
    </xf>
    <xf numFmtId="0" fontId="23" fillId="0" borderId="72" xfId="0" applyFont="1" applyFill="1" applyBorder="1" applyAlignment="1" applyProtection="1">
      <alignment vertical="center"/>
      <protection/>
    </xf>
    <xf numFmtId="0" fontId="28" fillId="0" borderId="58" xfId="0" applyFont="1" applyFill="1" applyBorder="1" applyAlignment="1" applyProtection="1">
      <alignment vertical="center"/>
      <protection/>
    </xf>
    <xf numFmtId="0" fontId="28" fillId="0" borderId="18" xfId="0" applyFont="1" applyFill="1" applyBorder="1" applyAlignment="1" applyProtection="1">
      <alignment vertical="center"/>
      <protection/>
    </xf>
    <xf numFmtId="0" fontId="0" fillId="36" borderId="66" xfId="0" applyFill="1" applyBorder="1" applyAlignment="1" applyProtection="1">
      <alignment vertical="center"/>
      <protection locked="0"/>
    </xf>
    <xf numFmtId="0" fontId="30" fillId="0" borderId="18" xfId="0" applyFont="1" applyFill="1" applyBorder="1" applyAlignment="1" applyProtection="1">
      <alignment vertical="center"/>
      <protection/>
    </xf>
    <xf numFmtId="0" fontId="26" fillId="0"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18" xfId="0" applyFont="1" applyFill="1" applyBorder="1" applyAlignment="1">
      <alignment horizontal="center" vertical="center"/>
    </xf>
    <xf numFmtId="0" fontId="26" fillId="0" borderId="49" xfId="0" applyNumberFormat="1" applyFont="1" applyFill="1" applyBorder="1" applyAlignment="1" applyProtection="1">
      <alignment horizontal="center" vertical="center"/>
      <protection locked="0"/>
    </xf>
    <xf numFmtId="0" fontId="16" fillId="4" borderId="38" xfId="0" applyNumberFormat="1" applyFont="1" applyFill="1" applyBorder="1" applyAlignment="1">
      <alignment horizontal="center" vertical="center"/>
    </xf>
    <xf numFmtId="0" fontId="16" fillId="4" borderId="66" xfId="0" applyNumberFormat="1" applyFont="1" applyFill="1" applyBorder="1" applyAlignment="1">
      <alignment horizontal="center" vertical="center"/>
    </xf>
    <xf numFmtId="0" fontId="14" fillId="4" borderId="21" xfId="0" applyFont="1" applyFill="1" applyBorder="1" applyAlignment="1">
      <alignment horizontal="center" vertical="center"/>
    </xf>
    <xf numFmtId="0" fontId="7" fillId="10" borderId="37" xfId="0" applyFont="1" applyFill="1" applyBorder="1" applyAlignment="1" applyProtection="1">
      <alignment horizontal="center" vertical="center" wrapText="1"/>
      <protection/>
    </xf>
    <xf numFmtId="0" fontId="14" fillId="0" borderId="42"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4" fillId="37" borderId="33" xfId="0" applyFont="1" applyFill="1" applyBorder="1" applyAlignment="1">
      <alignment horizontal="left" vertical="center"/>
    </xf>
    <xf numFmtId="0" fontId="4" fillId="37" borderId="0" xfId="0" applyFont="1" applyFill="1" applyBorder="1" applyAlignment="1">
      <alignment horizontal="left" vertical="center"/>
    </xf>
    <xf numFmtId="0" fontId="34" fillId="36" borderId="69" xfId="0" applyFont="1" applyFill="1" applyBorder="1" applyAlignment="1" applyProtection="1">
      <alignment horizontal="right" vertical="center"/>
      <protection locked="0"/>
    </xf>
    <xf numFmtId="0" fontId="95" fillId="33" borderId="73" xfId="0" applyFont="1" applyFill="1" applyBorder="1" applyAlignment="1">
      <alignment horizontal="center" vertical="center"/>
    </xf>
    <xf numFmtId="0" fontId="95" fillId="0" borderId="54" xfId="0" applyFont="1" applyBorder="1" applyAlignment="1">
      <alignment vertical="center"/>
    </xf>
    <xf numFmtId="0" fontId="7" fillId="37" borderId="70" xfId="0" applyFont="1" applyFill="1" applyBorder="1" applyAlignment="1">
      <alignment horizontal="center" vertical="center"/>
    </xf>
    <xf numFmtId="2" fontId="27" fillId="0" borderId="70" xfId="0" applyNumberFormat="1" applyFont="1" applyFill="1" applyBorder="1" applyAlignment="1" applyProtection="1">
      <alignment horizontal="center" vertical="center" wrapText="1"/>
      <protection/>
    </xf>
    <xf numFmtId="2" fontId="27" fillId="0" borderId="64" xfId="0" applyNumberFormat="1" applyFont="1" applyFill="1" applyBorder="1" applyAlignment="1" applyProtection="1">
      <alignment horizontal="center" vertical="center" wrapText="1"/>
      <protection/>
    </xf>
    <xf numFmtId="2" fontId="27" fillId="0" borderId="66" xfId="0" applyNumberFormat="1" applyFont="1" applyFill="1" applyBorder="1" applyAlignment="1" applyProtection="1">
      <alignment horizontal="center" vertical="center" wrapText="1"/>
      <protection/>
    </xf>
    <xf numFmtId="2" fontId="15" fillId="37" borderId="58" xfId="0" applyNumberFormat="1" applyFont="1" applyFill="1" applyBorder="1" applyAlignment="1">
      <alignment horizontal="center" vertical="center"/>
    </xf>
    <xf numFmtId="2" fontId="27" fillId="0" borderId="74" xfId="0" applyNumberFormat="1" applyFont="1" applyFill="1" applyBorder="1" applyAlignment="1" applyProtection="1">
      <alignment horizontal="center" vertical="center" wrapText="1"/>
      <protection/>
    </xf>
    <xf numFmtId="0" fontId="95" fillId="33" borderId="55" xfId="0" applyFont="1" applyFill="1" applyBorder="1" applyAlignment="1">
      <alignment horizontal="center" vertical="center"/>
    </xf>
    <xf numFmtId="0" fontId="3" fillId="36" borderId="0" xfId="0" applyFont="1" applyFill="1" applyBorder="1" applyAlignment="1">
      <alignment horizontal="center" vertical="center" wrapText="1"/>
    </xf>
    <xf numFmtId="2" fontId="3" fillId="0" borderId="35" xfId="0" applyNumberFormat="1" applyFont="1" applyFill="1" applyBorder="1" applyAlignment="1" applyProtection="1">
      <alignment horizontal="center" vertical="center"/>
      <protection/>
    </xf>
    <xf numFmtId="2" fontId="3" fillId="0" borderId="34" xfId="0" applyNumberFormat="1" applyFont="1" applyFill="1" applyBorder="1" applyAlignment="1" applyProtection="1">
      <alignment horizontal="center" vertical="center"/>
      <protection/>
    </xf>
    <xf numFmtId="2" fontId="11" fillId="0" borderId="35" xfId="0" applyNumberFormat="1" applyFont="1" applyFill="1" applyBorder="1" applyAlignment="1" applyProtection="1">
      <alignment horizontal="center" vertical="center"/>
      <protection/>
    </xf>
    <xf numFmtId="2" fontId="11" fillId="0" borderId="12" xfId="0" applyNumberFormat="1" applyFont="1" applyFill="1" applyBorder="1" applyAlignment="1" applyProtection="1">
      <alignment horizontal="center" vertical="center"/>
      <protection/>
    </xf>
    <xf numFmtId="2" fontId="11" fillId="33" borderId="12" xfId="0" applyNumberFormat="1" applyFont="1" applyFill="1" applyBorder="1" applyAlignment="1" applyProtection="1">
      <alignment horizontal="center" vertical="center"/>
      <protection/>
    </xf>
    <xf numFmtId="2" fontId="11" fillId="0" borderId="36" xfId="0" applyNumberFormat="1" applyFont="1" applyFill="1" applyBorder="1" applyAlignment="1" applyProtection="1">
      <alignment horizontal="center" vertical="center"/>
      <protection/>
    </xf>
    <xf numFmtId="0" fontId="35" fillId="33" borderId="40" xfId="0" applyNumberFormat="1" applyFont="1" applyFill="1" applyBorder="1" applyAlignment="1">
      <alignment horizontal="center" vertical="center"/>
    </xf>
    <xf numFmtId="2" fontId="11" fillId="0" borderId="35"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2" fontId="3" fillId="0" borderId="36"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2" fontId="3" fillId="0" borderId="34" xfId="0" applyNumberFormat="1" applyFont="1" applyFill="1" applyBorder="1" applyAlignment="1">
      <alignment horizontal="center" vertical="center"/>
    </xf>
    <xf numFmtId="2" fontId="36" fillId="0" borderId="12" xfId="0" applyNumberFormat="1" applyFont="1" applyFill="1" applyBorder="1" applyAlignment="1">
      <alignment horizontal="center" vertical="center"/>
    </xf>
    <xf numFmtId="2" fontId="36" fillId="0" borderId="34"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20" xfId="0" applyNumberFormat="1" applyFont="1" applyFill="1" applyBorder="1" applyAlignment="1">
      <alignment horizontal="center" vertical="center"/>
    </xf>
    <xf numFmtId="2" fontId="11" fillId="0" borderId="35"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2" fontId="3" fillId="0" borderId="36"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2" fontId="3" fillId="35" borderId="12" xfId="0" applyNumberFormat="1"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34" xfId="0" applyNumberFormat="1" applyFont="1" applyFill="1" applyBorder="1" applyAlignment="1">
      <alignment horizontal="center" vertical="center"/>
    </xf>
    <xf numFmtId="0" fontId="37" fillId="33" borderId="40" xfId="0" applyNumberFormat="1" applyFont="1" applyFill="1" applyBorder="1" applyAlignment="1">
      <alignment horizontal="center" vertical="center"/>
    </xf>
    <xf numFmtId="0" fontId="38" fillId="0" borderId="35"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1" xfId="0" applyFont="1" applyFill="1" applyBorder="1" applyAlignment="1">
      <alignment horizontal="center" vertical="center"/>
    </xf>
    <xf numFmtId="0" fontId="38" fillId="35" borderId="36" xfId="0" applyFont="1" applyFill="1" applyBorder="1" applyAlignment="1">
      <alignment horizontal="center" vertical="center"/>
    </xf>
    <xf numFmtId="0" fontId="38" fillId="0" borderId="59" xfId="0" applyFont="1" applyFill="1" applyBorder="1" applyAlignment="1">
      <alignment horizontal="center" vertical="center"/>
    </xf>
    <xf numFmtId="2" fontId="26" fillId="16" borderId="43" xfId="0" applyNumberFormat="1" applyFont="1" applyFill="1" applyBorder="1" applyAlignment="1" applyProtection="1">
      <alignment horizontal="center" vertical="center"/>
      <protection/>
    </xf>
    <xf numFmtId="2" fontId="26" fillId="16" borderId="61" xfId="0" applyNumberFormat="1" applyFont="1" applyFill="1" applyBorder="1" applyAlignment="1" applyProtection="1">
      <alignment horizontal="center" vertical="center"/>
      <protection/>
    </xf>
    <xf numFmtId="2" fontId="26" fillId="16" borderId="75" xfId="0" applyNumberFormat="1" applyFont="1" applyFill="1" applyBorder="1" applyAlignment="1" applyProtection="1">
      <alignment horizontal="center" vertical="center"/>
      <protection/>
    </xf>
    <xf numFmtId="2" fontId="14" fillId="16" borderId="76" xfId="0" applyNumberFormat="1" applyFont="1" applyFill="1" applyBorder="1" applyAlignment="1" applyProtection="1">
      <alignment horizontal="center" vertical="center"/>
      <protection/>
    </xf>
    <xf numFmtId="2" fontId="27" fillId="5" borderId="22" xfId="0" applyNumberFormat="1" applyFont="1" applyFill="1" applyBorder="1" applyAlignment="1" applyProtection="1">
      <alignment horizontal="center" vertical="top"/>
      <protection/>
    </xf>
    <xf numFmtId="2" fontId="27" fillId="5" borderId="19" xfId="0" applyNumberFormat="1" applyFont="1" applyFill="1" applyBorder="1" applyAlignment="1" applyProtection="1">
      <alignment horizontal="center" vertical="top"/>
      <protection/>
    </xf>
    <xf numFmtId="2" fontId="27" fillId="5" borderId="45" xfId="0" applyNumberFormat="1" applyFont="1" applyFill="1" applyBorder="1" applyAlignment="1" applyProtection="1">
      <alignment horizontal="center" vertical="top"/>
      <protection/>
    </xf>
    <xf numFmtId="2" fontId="7" fillId="5" borderId="16" xfId="0" applyNumberFormat="1" applyFont="1" applyFill="1" applyBorder="1" applyAlignment="1" applyProtection="1">
      <alignment horizontal="center" vertical="center"/>
      <protection/>
    </xf>
    <xf numFmtId="2" fontId="7" fillId="5" borderId="55" xfId="0" applyNumberFormat="1" applyFont="1" applyFill="1" applyBorder="1" applyAlignment="1" applyProtection="1">
      <alignment horizontal="center" vertical="center"/>
      <protection/>
    </xf>
    <xf numFmtId="2" fontId="14" fillId="0" borderId="55" xfId="0" applyNumberFormat="1" applyFont="1" applyFill="1" applyBorder="1" applyAlignment="1" applyProtection="1">
      <alignment horizontal="center" vertical="center"/>
      <protection/>
    </xf>
    <xf numFmtId="2" fontId="15" fillId="0" borderId="41" xfId="0" applyNumberFormat="1" applyFont="1" applyFill="1" applyBorder="1" applyAlignment="1" applyProtection="1">
      <alignment horizontal="center" vertical="center" wrapText="1"/>
      <protection/>
    </xf>
    <xf numFmtId="2" fontId="14" fillId="0" borderId="35" xfId="0" applyNumberFormat="1" applyFont="1" applyFill="1" applyBorder="1" applyAlignment="1" applyProtection="1">
      <alignment horizontal="center" vertical="center"/>
      <protection/>
    </xf>
    <xf numFmtId="2" fontId="14" fillId="0" borderId="34" xfId="0" applyNumberFormat="1" applyFont="1" applyFill="1" applyBorder="1" applyAlignment="1" applyProtection="1">
      <alignment horizontal="center" vertical="center"/>
      <protection/>
    </xf>
    <xf numFmtId="2" fontId="14" fillId="0" borderId="12" xfId="0" applyNumberFormat="1" applyFont="1" applyFill="1" applyBorder="1" applyAlignment="1" applyProtection="1">
      <alignment horizontal="center" vertical="center"/>
      <protection/>
    </xf>
    <xf numFmtId="2" fontId="14" fillId="33" borderId="12" xfId="0" applyNumberFormat="1" applyFont="1" applyFill="1" applyBorder="1" applyAlignment="1" applyProtection="1">
      <alignment horizontal="center" vertical="center"/>
      <protection/>
    </xf>
    <xf numFmtId="2" fontId="14" fillId="0" borderId="36" xfId="0" applyNumberFormat="1" applyFont="1" applyFill="1" applyBorder="1" applyAlignment="1" applyProtection="1">
      <alignment horizontal="center" vertical="center"/>
      <protection/>
    </xf>
    <xf numFmtId="164" fontId="40" fillId="33" borderId="40" xfId="0" applyNumberFormat="1" applyFont="1" applyFill="1" applyBorder="1" applyAlignment="1">
      <alignment horizontal="center" vertical="center"/>
    </xf>
    <xf numFmtId="0" fontId="23" fillId="33" borderId="41" xfId="0" applyFont="1" applyFill="1" applyBorder="1" applyAlignment="1">
      <alignment horizontal="center" vertical="center"/>
    </xf>
    <xf numFmtId="2" fontId="14" fillId="0" borderId="67" xfId="0" applyNumberFormat="1" applyFont="1" applyFill="1" applyBorder="1" applyAlignment="1">
      <alignment horizontal="center" vertical="center"/>
    </xf>
    <xf numFmtId="2" fontId="14" fillId="35" borderId="12" xfId="0" applyNumberFormat="1" applyFont="1" applyFill="1" applyBorder="1" applyAlignment="1">
      <alignment horizontal="center" vertical="center"/>
    </xf>
    <xf numFmtId="0" fontId="108" fillId="0" borderId="75" xfId="0" applyFont="1" applyFill="1" applyBorder="1" applyAlignment="1" applyProtection="1">
      <alignment horizontal="center" vertical="center"/>
      <protection locked="0"/>
    </xf>
    <xf numFmtId="0" fontId="38" fillId="0" borderId="35" xfId="0" applyNumberFormat="1" applyFont="1" applyFill="1" applyBorder="1" applyAlignment="1" applyProtection="1">
      <alignment horizontal="center" vertical="center"/>
      <protection/>
    </xf>
    <xf numFmtId="0" fontId="38" fillId="0" borderId="34" xfId="0" applyNumberFormat="1" applyFont="1" applyFill="1" applyBorder="1" applyAlignment="1" applyProtection="1">
      <alignment horizontal="center" vertical="center"/>
      <protection/>
    </xf>
    <xf numFmtId="0" fontId="38" fillId="0" borderId="12" xfId="0" applyNumberFormat="1" applyFont="1" applyFill="1" applyBorder="1" applyAlignment="1" applyProtection="1">
      <alignment horizontal="center" vertical="center"/>
      <protection/>
    </xf>
    <xf numFmtId="0" fontId="38" fillId="33" borderId="12" xfId="0" applyNumberFormat="1" applyFont="1" applyFill="1" applyBorder="1" applyAlignment="1" applyProtection="1">
      <alignment horizontal="center" vertical="center"/>
      <protection/>
    </xf>
    <xf numFmtId="0" fontId="38" fillId="0" borderId="36" xfId="0" applyNumberFormat="1" applyFont="1" applyFill="1" applyBorder="1" applyAlignment="1" applyProtection="1">
      <alignment horizontal="center" vertical="center"/>
      <protection/>
    </xf>
    <xf numFmtId="0" fontId="41" fillId="33" borderId="40" xfId="0" applyNumberFormat="1" applyFont="1" applyFill="1" applyBorder="1" applyAlignment="1">
      <alignment horizontal="center" vertical="center"/>
    </xf>
    <xf numFmtId="0" fontId="4" fillId="37" borderId="35" xfId="0" applyFont="1" applyFill="1" applyBorder="1" applyAlignment="1" applyProtection="1">
      <alignment horizontal="center" vertical="center"/>
      <protection/>
    </xf>
    <xf numFmtId="0" fontId="4" fillId="37" borderId="77" xfId="0" applyFont="1" applyFill="1" applyBorder="1" applyAlignment="1" applyProtection="1">
      <alignment horizontal="center" vertical="center"/>
      <protection/>
    </xf>
    <xf numFmtId="0" fontId="2" fillId="37" borderId="40" xfId="0" applyFont="1" applyFill="1" applyBorder="1" applyAlignment="1">
      <alignment horizontal="right" vertical="center"/>
    </xf>
    <xf numFmtId="0" fontId="4" fillId="37" borderId="40" xfId="0" applyFont="1" applyFill="1" applyBorder="1" applyAlignment="1">
      <alignment horizontal="right" vertical="center"/>
    </xf>
    <xf numFmtId="164" fontId="11" fillId="37" borderId="43" xfId="0" applyNumberFormat="1" applyFont="1" applyFill="1" applyBorder="1" applyAlignment="1" applyProtection="1">
      <alignment horizontal="center" vertical="center"/>
      <protection/>
    </xf>
    <xf numFmtId="164" fontId="11" fillId="37" borderId="75" xfId="0" applyNumberFormat="1" applyFont="1" applyFill="1" applyBorder="1" applyAlignment="1" applyProtection="1">
      <alignment horizontal="center" vertical="center"/>
      <protection/>
    </xf>
    <xf numFmtId="164" fontId="4" fillId="37" borderId="44" xfId="0" applyNumberFormat="1" applyFont="1" applyFill="1" applyBorder="1" applyAlignment="1" applyProtection="1">
      <alignment horizontal="center" vertical="center"/>
      <protection/>
    </xf>
    <xf numFmtId="164" fontId="4" fillId="37" borderId="78" xfId="0" applyNumberFormat="1" applyFont="1" applyFill="1" applyBorder="1" applyAlignment="1" applyProtection="1">
      <alignment horizontal="center" vertical="center"/>
      <protection/>
    </xf>
    <xf numFmtId="0" fontId="95" fillId="33" borderId="25" xfId="0" applyFont="1" applyFill="1" applyBorder="1" applyAlignment="1">
      <alignment horizontal="center" vertical="center"/>
    </xf>
    <xf numFmtId="0" fontId="95" fillId="33" borderId="26" xfId="0" applyFont="1" applyFill="1" applyBorder="1" applyAlignment="1">
      <alignment horizontal="center" vertical="center"/>
    </xf>
    <xf numFmtId="0" fontId="2" fillId="37" borderId="37" xfId="0" applyFont="1" applyFill="1" applyBorder="1" applyAlignment="1">
      <alignment horizontal="right" vertical="center"/>
    </xf>
    <xf numFmtId="0" fontId="2" fillId="37" borderId="68" xfId="0" applyFont="1" applyFill="1" applyBorder="1" applyAlignment="1">
      <alignment horizontal="right" vertical="center"/>
    </xf>
    <xf numFmtId="0" fontId="4" fillId="37" borderId="79" xfId="0" applyFont="1" applyFill="1" applyBorder="1" applyAlignment="1" applyProtection="1">
      <alignment horizontal="center" vertical="center"/>
      <protection/>
    </xf>
    <xf numFmtId="0" fontId="4" fillId="37" borderId="80" xfId="0" applyFont="1" applyFill="1" applyBorder="1" applyAlignment="1" applyProtection="1">
      <alignment horizontal="center" vertical="center"/>
      <protection/>
    </xf>
    <xf numFmtId="0" fontId="98" fillId="10" borderId="58" xfId="0" applyFont="1" applyFill="1" applyBorder="1" applyAlignment="1" applyProtection="1">
      <alignment horizontal="left" vertical="center"/>
      <protection locked="0"/>
    </xf>
    <xf numFmtId="0" fontId="98" fillId="10" borderId="60" xfId="0" applyFont="1" applyFill="1" applyBorder="1" applyAlignment="1" applyProtection="1">
      <alignment horizontal="left" vertical="center"/>
      <protection locked="0"/>
    </xf>
    <xf numFmtId="0" fontId="104" fillId="36" borderId="40" xfId="0" applyFont="1" applyFill="1" applyBorder="1" applyAlignment="1" applyProtection="1">
      <alignment horizontal="center" vertical="center"/>
      <protection locked="0"/>
    </xf>
    <xf numFmtId="0" fontId="3" fillId="37" borderId="81" xfId="0" applyFont="1" applyFill="1" applyBorder="1" applyAlignment="1">
      <alignment horizontal="right" vertical="center"/>
    </xf>
    <xf numFmtId="0" fontId="3" fillId="37" borderId="41" xfId="0" applyFont="1" applyFill="1" applyBorder="1" applyAlignment="1">
      <alignment horizontal="right" vertical="center"/>
    </xf>
    <xf numFmtId="0" fontId="3" fillId="37" borderId="82" xfId="0" applyFont="1" applyFill="1" applyBorder="1" applyAlignment="1">
      <alignment horizontal="right" vertical="center"/>
    </xf>
    <xf numFmtId="0" fontId="3" fillId="37" borderId="83" xfId="0" applyFont="1" applyFill="1" applyBorder="1" applyAlignment="1">
      <alignment horizontal="right" vertical="center"/>
    </xf>
    <xf numFmtId="0" fontId="7" fillId="37" borderId="81"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3" fillId="38" borderId="33" xfId="0" applyFont="1" applyFill="1" applyBorder="1" applyAlignment="1">
      <alignment horizontal="center" wrapText="1"/>
    </xf>
    <xf numFmtId="0" fontId="3" fillId="38" borderId="0" xfId="0" applyFont="1" applyFill="1" applyBorder="1" applyAlignment="1">
      <alignment horizontal="center" wrapText="1"/>
    </xf>
    <xf numFmtId="0" fontId="3" fillId="38" borderId="33" xfId="0" applyFont="1" applyFill="1" applyBorder="1" applyAlignment="1">
      <alignment horizontal="left" vertical="center"/>
    </xf>
    <xf numFmtId="0" fontId="3" fillId="38" borderId="0" xfId="0" applyFont="1" applyFill="1" applyBorder="1" applyAlignment="1">
      <alignment horizontal="left" vertical="center"/>
    </xf>
    <xf numFmtId="14" fontId="98" fillId="10" borderId="18" xfId="0" applyNumberFormat="1" applyFont="1" applyFill="1" applyBorder="1" applyAlignment="1" applyProtection="1">
      <alignment horizontal="left" vertical="center"/>
      <protection locked="0"/>
    </xf>
    <xf numFmtId="14" fontId="98" fillId="10" borderId="49" xfId="0" applyNumberFormat="1" applyFont="1" applyFill="1" applyBorder="1" applyAlignment="1" applyProtection="1">
      <alignment horizontal="left" vertical="center"/>
      <protection locked="0"/>
    </xf>
    <xf numFmtId="0" fontId="109" fillId="36" borderId="84" xfId="0" applyFont="1" applyFill="1" applyBorder="1" applyAlignment="1">
      <alignment horizontal="center" vertical="center" wrapText="1"/>
    </xf>
    <xf numFmtId="0" fontId="109" fillId="36" borderId="38" xfId="0" applyFont="1" applyFill="1" applyBorder="1" applyAlignment="1">
      <alignment horizontal="center" vertical="center" wrapText="1"/>
    </xf>
    <xf numFmtId="0" fontId="109" fillId="36" borderId="85" xfId="0" applyFont="1" applyFill="1" applyBorder="1" applyAlignment="1">
      <alignment horizontal="center" vertical="center" wrapText="1"/>
    </xf>
    <xf numFmtId="0" fontId="109" fillId="36" borderId="0" xfId="0" applyFont="1" applyFill="1" applyBorder="1" applyAlignment="1">
      <alignment horizontal="center" vertical="center" wrapText="1"/>
    </xf>
    <xf numFmtId="0" fontId="110" fillId="0" borderId="18" xfId="0" applyFont="1" applyFill="1" applyBorder="1" applyAlignment="1" applyProtection="1">
      <alignment horizontal="center" vertical="center" wrapText="1"/>
      <protection locked="0"/>
    </xf>
    <xf numFmtId="0" fontId="110" fillId="0" borderId="65" xfId="0" applyFont="1" applyFill="1" applyBorder="1" applyAlignment="1" applyProtection="1">
      <alignment horizontal="center" vertical="center" wrapText="1"/>
      <protection locked="0"/>
    </xf>
    <xf numFmtId="0" fontId="110" fillId="0" borderId="72" xfId="0" applyFont="1" applyFill="1" applyBorder="1" applyAlignment="1" applyProtection="1">
      <alignment horizontal="center" vertical="center" wrapText="1"/>
      <protection locked="0"/>
    </xf>
    <xf numFmtId="0" fontId="2" fillId="36" borderId="85" xfId="0" applyFont="1" applyFill="1" applyBorder="1" applyAlignment="1">
      <alignment horizontal="center" vertical="center"/>
    </xf>
    <xf numFmtId="0" fontId="2" fillId="36" borderId="0" xfId="0" applyFont="1" applyFill="1" applyBorder="1" applyAlignment="1">
      <alignment horizontal="center" vertical="center"/>
    </xf>
    <xf numFmtId="0" fontId="14" fillId="10" borderId="33" xfId="0" applyFont="1" applyFill="1" applyBorder="1" applyAlignment="1" applyProtection="1">
      <alignment horizontal="center" vertical="center"/>
      <protection locked="0"/>
    </xf>
    <xf numFmtId="0" fontId="14" fillId="10" borderId="0" xfId="0" applyFont="1" applyFill="1" applyBorder="1" applyAlignment="1" applyProtection="1">
      <alignment horizontal="center" vertical="center"/>
      <protection locked="0"/>
    </xf>
    <xf numFmtId="0" fontId="14" fillId="10" borderId="67" xfId="0" applyFont="1" applyFill="1" applyBorder="1" applyAlignment="1" applyProtection="1">
      <alignment horizontal="center" vertical="center"/>
      <protection locked="0"/>
    </xf>
    <xf numFmtId="0" fontId="100" fillId="0" borderId="18" xfId="0" applyFont="1" applyFill="1" applyBorder="1" applyAlignment="1" applyProtection="1">
      <alignment horizontal="center" vertical="center"/>
      <protection locked="0"/>
    </xf>
    <xf numFmtId="0" fontId="100" fillId="0" borderId="65" xfId="0" applyFont="1" applyFill="1" applyBorder="1" applyAlignment="1" applyProtection="1">
      <alignment horizontal="center" vertical="center"/>
      <protection locked="0"/>
    </xf>
    <xf numFmtId="0" fontId="100" fillId="0" borderId="72" xfId="0" applyFont="1" applyFill="1" applyBorder="1" applyAlignment="1" applyProtection="1">
      <alignment horizontal="center" vertical="center"/>
      <protection locked="0"/>
    </xf>
    <xf numFmtId="0" fontId="111" fillId="0" borderId="31" xfId="0" applyFont="1" applyFill="1" applyBorder="1" applyAlignment="1" applyProtection="1">
      <alignment horizontal="center" vertical="center"/>
      <protection locked="0"/>
    </xf>
    <xf numFmtId="0" fontId="111" fillId="0" borderId="86" xfId="0" applyFont="1" applyFill="1" applyBorder="1" applyAlignment="1" applyProtection="1">
      <alignment horizontal="center" vertical="center"/>
      <protection locked="0"/>
    </xf>
    <xf numFmtId="0" fontId="111" fillId="0" borderId="87" xfId="0" applyFont="1" applyFill="1" applyBorder="1" applyAlignment="1" applyProtection="1">
      <alignment horizontal="center" vertical="center"/>
      <protection locked="0"/>
    </xf>
    <xf numFmtId="0" fontId="112" fillId="36" borderId="88" xfId="0" applyFont="1" applyFill="1" applyBorder="1" applyAlignment="1">
      <alignment horizontal="center" vertical="center" wrapText="1"/>
    </xf>
    <xf numFmtId="0" fontId="112" fillId="36" borderId="89" xfId="0" applyFont="1" applyFill="1" applyBorder="1" applyAlignment="1">
      <alignment horizontal="center" vertical="center" wrapText="1"/>
    </xf>
    <xf numFmtId="0" fontId="112" fillId="36" borderId="90" xfId="0" applyFont="1" applyFill="1" applyBorder="1" applyAlignment="1">
      <alignment horizontal="center" vertical="center" wrapText="1"/>
    </xf>
    <xf numFmtId="0" fontId="112" fillId="36" borderId="66"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113" fillId="0" borderId="65" xfId="0" applyFont="1" applyFill="1" applyBorder="1" applyAlignment="1" applyProtection="1">
      <alignment horizontal="center" vertical="center" wrapText="1"/>
      <protection locked="0"/>
    </xf>
    <xf numFmtId="0" fontId="113" fillId="0" borderId="72" xfId="0" applyFont="1" applyFill="1" applyBorder="1" applyAlignment="1" applyProtection="1">
      <alignment horizontal="center" vertical="center" wrapText="1"/>
      <protection locked="0"/>
    </xf>
    <xf numFmtId="0" fontId="4" fillId="37" borderId="68" xfId="0" applyFont="1" applyFill="1" applyBorder="1" applyAlignment="1">
      <alignment horizontal="left" vertical="center"/>
    </xf>
    <xf numFmtId="0" fontId="4" fillId="37" borderId="38" xfId="0" applyFont="1" applyFill="1" applyBorder="1" applyAlignment="1">
      <alignment horizontal="left" vertical="center"/>
    </xf>
    <xf numFmtId="0" fontId="4" fillId="37" borderId="57" xfId="0" applyFont="1" applyFill="1" applyBorder="1" applyAlignment="1">
      <alignment horizontal="left" vertical="center"/>
    </xf>
    <xf numFmtId="0" fontId="4" fillId="37" borderId="59" xfId="0" applyFont="1" applyFill="1" applyBorder="1" applyAlignment="1" applyProtection="1">
      <alignment horizontal="center" vertical="center"/>
      <protection/>
    </xf>
    <xf numFmtId="0" fontId="4" fillId="37" borderId="91" xfId="0" applyFont="1" applyFill="1" applyBorder="1" applyAlignment="1" applyProtection="1">
      <alignment horizontal="center" vertical="center"/>
      <protection/>
    </xf>
    <xf numFmtId="1" fontId="99" fillId="0" borderId="86" xfId="0" applyNumberFormat="1" applyFont="1" applyFill="1" applyBorder="1" applyAlignment="1" applyProtection="1">
      <alignment horizontal="center" vertical="center"/>
      <protection locked="0"/>
    </xf>
    <xf numFmtId="1" fontId="99" fillId="0" borderId="87" xfId="0" applyNumberFormat="1" applyFont="1" applyFill="1" applyBorder="1" applyAlignment="1" applyProtection="1">
      <alignment horizontal="center" vertical="center"/>
      <protection locked="0"/>
    </xf>
    <xf numFmtId="0" fontId="4" fillId="37" borderId="92" xfId="0" applyFont="1" applyFill="1" applyBorder="1" applyAlignment="1">
      <alignment horizontal="left" vertical="center"/>
    </xf>
    <xf numFmtId="0" fontId="4" fillId="37" borderId="90" xfId="0" applyFont="1" applyFill="1" applyBorder="1" applyAlignment="1">
      <alignment horizontal="left" vertical="center"/>
    </xf>
    <xf numFmtId="0" fontId="4" fillId="37" borderId="93" xfId="0" applyFont="1" applyFill="1" applyBorder="1" applyAlignment="1">
      <alignment horizontal="left" vertical="center"/>
    </xf>
    <xf numFmtId="0" fontId="4" fillId="37" borderId="94" xfId="0" applyFont="1" applyFill="1" applyBorder="1" applyAlignment="1">
      <alignment horizontal="left" vertical="center"/>
    </xf>
    <xf numFmtId="0" fontId="28" fillId="0" borderId="30" xfId="0" applyFont="1" applyFill="1" applyBorder="1" applyAlignment="1" applyProtection="1">
      <alignment horizontal="left" vertical="center"/>
      <protection/>
    </xf>
    <xf numFmtId="0" fontId="28" fillId="0" borderId="95" xfId="0" applyFont="1" applyFill="1" applyBorder="1" applyAlignment="1" applyProtection="1">
      <alignment horizontal="left" vertical="center"/>
      <protection/>
    </xf>
    <xf numFmtId="0" fontId="24" fillId="0" borderId="30" xfId="0" applyFont="1" applyFill="1" applyBorder="1" applyAlignment="1" applyProtection="1">
      <alignment horizontal="left" vertical="center"/>
      <protection/>
    </xf>
    <xf numFmtId="2" fontId="39" fillId="37" borderId="96" xfId="0" applyNumberFormat="1" applyFont="1" applyFill="1" applyBorder="1" applyAlignment="1" applyProtection="1">
      <alignment horizontal="center" vertical="center" wrapText="1"/>
      <protection/>
    </xf>
    <xf numFmtId="2" fontId="39" fillId="37" borderId="74" xfId="0" applyNumberFormat="1" applyFont="1" applyFill="1" applyBorder="1" applyAlignment="1" applyProtection="1">
      <alignment horizontal="center" vertical="center" wrapText="1"/>
      <protection/>
    </xf>
    <xf numFmtId="0" fontId="95" fillId="33" borderId="16" xfId="0" applyFont="1" applyFill="1" applyBorder="1" applyAlignment="1">
      <alignment horizontal="center" vertical="center"/>
    </xf>
    <xf numFmtId="0" fontId="95" fillId="33" borderId="97" xfId="0" applyFont="1" applyFill="1" applyBorder="1" applyAlignment="1">
      <alignment horizontal="center" vertical="center"/>
    </xf>
    <xf numFmtId="0" fontId="95" fillId="33" borderId="98" xfId="0" applyFont="1" applyFill="1" applyBorder="1" applyAlignment="1">
      <alignment horizontal="center" vertical="center"/>
    </xf>
    <xf numFmtId="0" fontId="95" fillId="33" borderId="99" xfId="0" applyFont="1" applyFill="1" applyBorder="1" applyAlignment="1">
      <alignment horizontal="center" vertical="center"/>
    </xf>
    <xf numFmtId="0" fontId="2" fillId="36" borderId="68" xfId="0" applyFont="1" applyFill="1" applyBorder="1" applyAlignment="1">
      <alignment vertical="center"/>
    </xf>
    <xf numFmtId="0" fontId="2" fillId="36" borderId="38" xfId="0" applyFont="1" applyFill="1" applyBorder="1" applyAlignment="1">
      <alignment vertical="center"/>
    </xf>
    <xf numFmtId="0" fontId="2" fillId="36" borderId="33" xfId="0" applyFont="1" applyFill="1" applyBorder="1" applyAlignment="1">
      <alignment vertical="center"/>
    </xf>
    <xf numFmtId="0" fontId="2" fillId="36" borderId="0" xfId="0" applyFont="1" applyFill="1" applyBorder="1" applyAlignment="1">
      <alignment vertical="center"/>
    </xf>
    <xf numFmtId="0" fontId="103" fillId="36" borderId="33" xfId="0" applyFont="1" applyFill="1" applyBorder="1" applyAlignment="1">
      <alignment vertical="center"/>
    </xf>
    <xf numFmtId="0" fontId="103" fillId="36" borderId="0" xfId="0" applyFont="1" applyFill="1" applyBorder="1" applyAlignment="1">
      <alignment vertical="center"/>
    </xf>
    <xf numFmtId="0" fontId="114" fillId="36" borderId="0" xfId="0" applyFont="1" applyFill="1" applyBorder="1" applyAlignment="1">
      <alignment horizontal="center" vertical="center"/>
    </xf>
    <xf numFmtId="0" fontId="115" fillId="0" borderId="100" xfId="0" applyFont="1" applyFill="1" applyBorder="1" applyAlignment="1" applyProtection="1">
      <alignment horizontal="center" vertical="center"/>
      <protection locked="0"/>
    </xf>
    <xf numFmtId="0" fontId="115" fillId="0" borderId="71" xfId="0" applyFont="1" applyFill="1" applyBorder="1" applyAlignment="1" applyProtection="1">
      <alignment horizontal="center" vertical="center"/>
      <protection locked="0"/>
    </xf>
    <xf numFmtId="0" fontId="111" fillId="0" borderId="18" xfId="0" applyFont="1" applyFill="1" applyBorder="1" applyAlignment="1" applyProtection="1">
      <alignment horizontal="center" vertical="center"/>
      <protection locked="0"/>
    </xf>
    <xf numFmtId="0" fontId="111" fillId="0" borderId="65" xfId="0" applyFont="1" applyFill="1" applyBorder="1" applyAlignment="1" applyProtection="1">
      <alignment horizontal="center" vertical="center"/>
      <protection locked="0"/>
    </xf>
    <xf numFmtId="0" fontId="111" fillId="0" borderId="72" xfId="0" applyFont="1" applyFill="1" applyBorder="1" applyAlignment="1" applyProtection="1">
      <alignment horizontal="center" vertical="center"/>
      <protection locked="0"/>
    </xf>
    <xf numFmtId="2" fontId="14" fillId="0" borderId="22" xfId="0" applyNumberFormat="1" applyFont="1" applyFill="1" applyBorder="1" applyAlignment="1" applyProtection="1">
      <alignment horizontal="center" vertical="center"/>
      <protection locked="0"/>
    </xf>
    <xf numFmtId="2" fontId="14" fillId="0" borderId="19" xfId="0" applyNumberFormat="1" applyFont="1" applyFill="1" applyBorder="1" applyAlignment="1" applyProtection="1">
      <alignment horizontal="center" vertical="center"/>
      <protection locked="0"/>
    </xf>
    <xf numFmtId="2" fontId="14" fillId="0" borderId="45" xfId="0" applyNumberFormat="1" applyFont="1" applyFill="1" applyBorder="1" applyAlignment="1" applyProtection="1">
      <alignment horizontal="center" vertical="center"/>
      <protection locked="0"/>
    </xf>
    <xf numFmtId="164" fontId="11" fillId="0" borderId="22" xfId="0" applyNumberFormat="1" applyFont="1" applyFill="1" applyBorder="1" applyAlignment="1" applyProtection="1">
      <alignment horizontal="center" vertical="center"/>
      <protection locked="0"/>
    </xf>
    <xf numFmtId="164" fontId="11" fillId="0" borderId="45" xfId="0" applyNumberFormat="1" applyFont="1" applyFill="1" applyBorder="1" applyAlignment="1" applyProtection="1">
      <alignment horizontal="center" vertical="center"/>
      <protection locked="0"/>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ableStyleLight1"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EBF1DE"/>
      <rgbColor rgb="00CCFFFF"/>
      <rgbColor rgb="00660066"/>
      <rgbColor rgb="00FF8080"/>
      <rgbColor rgb="000066CC"/>
      <rgbColor rgb="00E6E0E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304800</xdr:colOff>
      <xdr:row>2</xdr:row>
      <xdr:rowOff>9525</xdr:rowOff>
    </xdr:from>
    <xdr:to>
      <xdr:col>19</xdr:col>
      <xdr:colOff>714375</xdr:colOff>
      <xdr:row>6</xdr:row>
      <xdr:rowOff>180975</xdr:rowOff>
    </xdr:to>
    <xdr:pic>
      <xdr:nvPicPr>
        <xdr:cNvPr id="1" name="Obrázok 1"/>
        <xdr:cNvPicPr preferRelativeResize="1">
          <a:picLocks noChangeAspect="1"/>
        </xdr:cNvPicPr>
      </xdr:nvPicPr>
      <xdr:blipFill>
        <a:blip r:embed="rId1"/>
        <a:stretch>
          <a:fillRect/>
        </a:stretch>
      </xdr:blipFill>
      <xdr:spPr>
        <a:xfrm>
          <a:off x="14687550" y="476250"/>
          <a:ext cx="1257300" cy="971550"/>
        </a:xfrm>
        <a:prstGeom prst="rect">
          <a:avLst/>
        </a:prstGeom>
        <a:noFill/>
        <a:ln w="9525" cmpd="sng">
          <a:noFill/>
        </a:ln>
      </xdr:spPr>
    </xdr:pic>
    <xdr:clientData/>
  </xdr:twoCellAnchor>
  <xdr:oneCellAnchor>
    <xdr:from>
      <xdr:col>5</xdr:col>
      <xdr:colOff>180975</xdr:colOff>
      <xdr:row>2</xdr:row>
      <xdr:rowOff>152400</xdr:rowOff>
    </xdr:from>
    <xdr:ext cx="5534025" cy="695325"/>
    <xdr:sp>
      <xdr:nvSpPr>
        <xdr:cNvPr id="2" name="Obdĺžnik 1"/>
        <xdr:cNvSpPr>
          <a:spLocks/>
        </xdr:cNvSpPr>
      </xdr:nvSpPr>
      <xdr:spPr>
        <a:xfrm>
          <a:off x="6534150" y="619125"/>
          <a:ext cx="5534025" cy="695325"/>
        </a:xfrm>
        <a:prstGeom prst="rect">
          <a:avLst/>
        </a:prstGeom>
        <a:noFill/>
        <a:ln w="9525" cmpd="sng">
          <a:noFill/>
        </a:ln>
      </xdr:spPr>
      <xdr:txBody>
        <a:bodyPr vertOverflow="clip" wrap="square"/>
        <a:p>
          <a:pPr algn="ctr">
            <a:defRPr/>
          </a:pPr>
          <a:r>
            <a:rPr lang="en-US" cap="none" sz="3600" b="0" i="0" u="none" baseline="0">
              <a:solidFill>
                <a:srgbClr val="333333"/>
              </a:solidFill>
            </a:rPr>
            <a:t>Group order with VAT</a:t>
          </a:r>
        </a:p>
      </xdr:txBody>
    </xdr:sp>
    <xdr:clientData/>
  </xdr:oneCellAnchor>
  <xdr:twoCellAnchor>
    <xdr:from>
      <xdr:col>4</xdr:col>
      <xdr:colOff>114300</xdr:colOff>
      <xdr:row>146</xdr:row>
      <xdr:rowOff>85725</xdr:rowOff>
    </xdr:from>
    <xdr:to>
      <xdr:col>5</xdr:col>
      <xdr:colOff>685800</xdr:colOff>
      <xdr:row>146</xdr:row>
      <xdr:rowOff>85725</xdr:rowOff>
    </xdr:to>
    <xdr:sp>
      <xdr:nvSpPr>
        <xdr:cNvPr id="3" name="Rovná spojovacia šípka 3"/>
        <xdr:cNvSpPr>
          <a:spLocks/>
        </xdr:cNvSpPr>
      </xdr:nvSpPr>
      <xdr:spPr>
        <a:xfrm>
          <a:off x="5610225" y="26727150"/>
          <a:ext cx="1428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148</xdr:row>
      <xdr:rowOff>76200</xdr:rowOff>
    </xdr:from>
    <xdr:to>
      <xdr:col>5</xdr:col>
      <xdr:colOff>676275</xdr:colOff>
      <xdr:row>148</xdr:row>
      <xdr:rowOff>76200</xdr:rowOff>
    </xdr:to>
    <xdr:sp>
      <xdr:nvSpPr>
        <xdr:cNvPr id="4" name="Rovná spojovacia šípka 5"/>
        <xdr:cNvSpPr>
          <a:spLocks/>
        </xdr:cNvSpPr>
      </xdr:nvSpPr>
      <xdr:spPr>
        <a:xfrm>
          <a:off x="5600700" y="27212925"/>
          <a:ext cx="1428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150</xdr:row>
      <xdr:rowOff>76200</xdr:rowOff>
    </xdr:from>
    <xdr:to>
      <xdr:col>5</xdr:col>
      <xdr:colOff>666750</xdr:colOff>
      <xdr:row>150</xdr:row>
      <xdr:rowOff>76200</xdr:rowOff>
    </xdr:to>
    <xdr:sp>
      <xdr:nvSpPr>
        <xdr:cNvPr id="5" name="Rovná spojovacia šípka 6"/>
        <xdr:cNvSpPr>
          <a:spLocks/>
        </xdr:cNvSpPr>
      </xdr:nvSpPr>
      <xdr:spPr>
        <a:xfrm>
          <a:off x="5591175" y="27708225"/>
          <a:ext cx="1428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L175"/>
  <sheetViews>
    <sheetView tabSelected="1" zoomScale="85" zoomScaleNormal="85" zoomScalePageLayoutView="0" workbookViewId="0" topLeftCell="A1">
      <selection activeCell="R4" sqref="R4"/>
    </sheetView>
  </sheetViews>
  <sheetFormatPr defaultColWidth="9.140625" defaultRowHeight="12.75"/>
  <cols>
    <col min="1" max="1" width="2.140625" style="1" customWidth="1"/>
    <col min="2" max="2" width="6.140625" style="1" customWidth="1"/>
    <col min="3" max="3" width="9.8515625" style="1" customWidth="1"/>
    <col min="4" max="4" width="64.28125" style="1" customWidth="1"/>
    <col min="5" max="5" width="12.8515625" style="1" customWidth="1"/>
    <col min="6" max="6" width="10.8515625" style="1" customWidth="1"/>
    <col min="7" max="15" width="9.57421875" style="1" customWidth="1"/>
    <col min="16" max="16" width="9.8515625" style="1" customWidth="1"/>
    <col min="17" max="17" width="9.57421875" style="1" hidden="1" customWidth="1"/>
    <col min="18" max="18" width="13.57421875" style="1" customWidth="1"/>
    <col min="19" max="19" width="12.7109375" style="1" customWidth="1"/>
    <col min="20" max="20" width="16.00390625" style="1" customWidth="1"/>
    <col min="21" max="21" width="9.421875" style="1" customWidth="1"/>
    <col min="22" max="23" width="14.28125" style="1" hidden="1" customWidth="1"/>
    <col min="24" max="24" width="13.8515625" style="1" hidden="1" customWidth="1"/>
    <col min="25" max="16384" width="9.140625" style="1" customWidth="1"/>
  </cols>
  <sheetData>
    <row r="1" ht="21" customHeight="1" thickBot="1"/>
    <row r="2" spans="2:21" ht="15.75" customHeight="1">
      <c r="B2" s="397" t="s">
        <v>360</v>
      </c>
      <c r="C2" s="398"/>
      <c r="D2" s="398"/>
      <c r="E2" s="398"/>
      <c r="F2" s="206"/>
      <c r="G2" s="206"/>
      <c r="H2" s="206"/>
      <c r="I2" s="206"/>
      <c r="J2" s="206"/>
      <c r="K2" s="206"/>
      <c r="L2" s="206"/>
      <c r="M2" s="206"/>
      <c r="N2" s="206"/>
      <c r="O2" s="206"/>
      <c r="P2" s="206"/>
      <c r="Q2" s="206"/>
      <c r="R2" s="206"/>
      <c r="S2" s="207"/>
      <c r="T2" s="207"/>
      <c r="U2" s="208"/>
    </row>
    <row r="3" spans="2:21" ht="15.75" customHeight="1">
      <c r="B3" s="399" t="s">
        <v>321</v>
      </c>
      <c r="C3" s="400"/>
      <c r="D3" s="400"/>
      <c r="E3" s="400"/>
      <c r="F3" s="187"/>
      <c r="G3" s="187"/>
      <c r="H3" s="187"/>
      <c r="I3" s="187"/>
      <c r="J3" s="187"/>
      <c r="K3" s="187"/>
      <c r="L3" s="187"/>
      <c r="M3" s="187"/>
      <c r="N3" s="187"/>
      <c r="O3" s="187"/>
      <c r="P3" s="187"/>
      <c r="Q3" s="187"/>
      <c r="R3" s="187"/>
      <c r="S3" s="209"/>
      <c r="T3" s="209"/>
      <c r="U3" s="210"/>
    </row>
    <row r="4" spans="2:21" ht="15.75" customHeight="1">
      <c r="B4" s="399" t="s">
        <v>297</v>
      </c>
      <c r="C4" s="400"/>
      <c r="D4" s="400"/>
      <c r="E4" s="400"/>
      <c r="F4" s="187"/>
      <c r="G4" s="403"/>
      <c r="H4" s="403"/>
      <c r="I4" s="403"/>
      <c r="J4" s="403"/>
      <c r="K4" s="403"/>
      <c r="L4" s="403"/>
      <c r="M4" s="403"/>
      <c r="N4" s="187"/>
      <c r="O4" s="187"/>
      <c r="P4" s="187"/>
      <c r="Q4" s="187"/>
      <c r="R4" s="187"/>
      <c r="S4" s="187"/>
      <c r="T4" s="187"/>
      <c r="U4" s="189"/>
    </row>
    <row r="5" spans="2:21" ht="15.75" customHeight="1">
      <c r="B5" s="401" t="s">
        <v>298</v>
      </c>
      <c r="C5" s="402"/>
      <c r="D5" s="402"/>
      <c r="E5" s="187"/>
      <c r="F5" s="187"/>
      <c r="G5" s="403"/>
      <c r="H5" s="403"/>
      <c r="I5" s="403"/>
      <c r="J5" s="403"/>
      <c r="K5" s="403"/>
      <c r="L5" s="403"/>
      <c r="M5" s="403"/>
      <c r="N5" s="187"/>
      <c r="O5" s="187"/>
      <c r="P5" s="187"/>
      <c r="Q5" s="187"/>
      <c r="R5" s="187"/>
      <c r="S5" s="187"/>
      <c r="T5" s="187"/>
      <c r="U5" s="189"/>
    </row>
    <row r="6" spans="2:21" ht="15.75" customHeight="1">
      <c r="B6" s="401" t="s">
        <v>299</v>
      </c>
      <c r="C6" s="402"/>
      <c r="D6" s="402"/>
      <c r="E6" s="187"/>
      <c r="F6" s="187"/>
      <c r="G6" s="187"/>
      <c r="H6" s="187"/>
      <c r="I6" s="187"/>
      <c r="J6" s="187"/>
      <c r="K6" s="187"/>
      <c r="L6" s="187"/>
      <c r="M6" s="187"/>
      <c r="N6" s="187"/>
      <c r="O6" s="187"/>
      <c r="P6" s="187"/>
      <c r="Q6" s="187"/>
      <c r="R6" s="187"/>
      <c r="S6" s="187"/>
      <c r="T6" s="187"/>
      <c r="U6" s="189"/>
    </row>
    <row r="7" spans="2:28" ht="15.75" customHeight="1">
      <c r="B7" s="202"/>
      <c r="C7" s="190"/>
      <c r="D7" s="190"/>
      <c r="E7" s="187"/>
      <c r="F7" s="187"/>
      <c r="G7" s="187"/>
      <c r="H7" s="211"/>
      <c r="I7" s="211"/>
      <c r="J7" s="211"/>
      <c r="K7" s="211"/>
      <c r="L7" s="211"/>
      <c r="M7" s="187"/>
      <c r="N7" s="187"/>
      <c r="O7" s="187"/>
      <c r="P7" s="187"/>
      <c r="Q7" s="187"/>
      <c r="R7" s="187"/>
      <c r="S7" s="187"/>
      <c r="T7" s="187"/>
      <c r="U7" s="189"/>
      <c r="AB7" s="166"/>
    </row>
    <row r="8" spans="2:21" ht="10.5" customHeight="1" thickBot="1">
      <c r="B8" s="212"/>
      <c r="C8" s="188"/>
      <c r="D8" s="188"/>
      <c r="E8" s="188"/>
      <c r="F8" s="188"/>
      <c r="G8" s="188"/>
      <c r="H8" s="188"/>
      <c r="I8" s="188"/>
      <c r="J8" s="188"/>
      <c r="K8" s="188"/>
      <c r="L8" s="188"/>
      <c r="M8" s="188"/>
      <c r="N8" s="188"/>
      <c r="O8" s="188"/>
      <c r="P8" s="188"/>
      <c r="Q8" s="188"/>
      <c r="R8" s="188"/>
      <c r="S8" s="188"/>
      <c r="T8" s="188"/>
      <c r="U8" s="201"/>
    </row>
    <row r="9" spans="2:38" ht="21.75" customHeight="1">
      <c r="B9" s="337" t="s">
        <v>209</v>
      </c>
      <c r="C9" s="338"/>
      <c r="D9" s="316" t="s">
        <v>0</v>
      </c>
      <c r="E9" s="352" t="s">
        <v>81</v>
      </c>
      <c r="F9" s="352"/>
      <c r="G9" s="352"/>
      <c r="H9" s="352"/>
      <c r="I9" s="352"/>
      <c r="J9" s="352"/>
      <c r="K9" s="352"/>
      <c r="L9" s="352"/>
      <c r="M9" s="352"/>
      <c r="N9" s="352"/>
      <c r="O9" s="352"/>
      <c r="P9" s="352"/>
      <c r="Q9" s="353"/>
      <c r="R9" s="108" t="s">
        <v>1</v>
      </c>
      <c r="S9" s="404"/>
      <c r="T9" s="404"/>
      <c r="U9" s="405"/>
      <c r="AK9" s="166"/>
      <c r="AL9" s="166"/>
    </row>
    <row r="10" spans="2:21" ht="21.75" customHeight="1">
      <c r="B10" s="350" t="s">
        <v>2</v>
      </c>
      <c r="C10" s="351"/>
      <c r="D10" s="110"/>
      <c r="E10" s="354"/>
      <c r="F10" s="354"/>
      <c r="G10" s="354"/>
      <c r="H10" s="354"/>
      <c r="I10" s="354"/>
      <c r="J10" s="354"/>
      <c r="K10" s="354"/>
      <c r="L10" s="354"/>
      <c r="M10" s="354"/>
      <c r="N10" s="354"/>
      <c r="O10" s="354"/>
      <c r="P10" s="354"/>
      <c r="Q10" s="355"/>
      <c r="R10" s="356"/>
      <c r="S10" s="357"/>
      <c r="T10" s="357"/>
      <c r="U10" s="358"/>
    </row>
    <row r="11" spans="2:21" ht="21.75" customHeight="1">
      <c r="B11" s="406"/>
      <c r="C11" s="407"/>
      <c r="D11" s="408"/>
      <c r="E11" s="359" t="s">
        <v>3</v>
      </c>
      <c r="F11" s="359"/>
      <c r="G11" s="359"/>
      <c r="H11" s="359"/>
      <c r="I11" s="359"/>
      <c r="J11" s="359"/>
      <c r="K11" s="359"/>
      <c r="L11" s="359"/>
      <c r="M11" s="359"/>
      <c r="N11" s="359"/>
      <c r="O11" s="359"/>
      <c r="P11" s="359"/>
      <c r="Q11" s="360"/>
      <c r="R11" s="356"/>
      <c r="S11" s="357"/>
      <c r="T11" s="357"/>
      <c r="U11" s="358"/>
    </row>
    <row r="12" spans="2:21" ht="21.75" customHeight="1" thickBot="1">
      <c r="B12" s="364"/>
      <c r="C12" s="365"/>
      <c r="D12" s="366"/>
      <c r="E12" s="370" t="s">
        <v>4</v>
      </c>
      <c r="F12" s="370"/>
      <c r="G12" s="370"/>
      <c r="H12" s="370"/>
      <c r="I12" s="370"/>
      <c r="J12" s="370"/>
      <c r="K12" s="370"/>
      <c r="L12" s="370"/>
      <c r="M12" s="370"/>
      <c r="N12" s="370"/>
      <c r="O12" s="370"/>
      <c r="P12" s="370"/>
      <c r="Q12" s="371"/>
      <c r="R12" s="356"/>
      <c r="S12" s="375"/>
      <c r="T12" s="375"/>
      <c r="U12" s="376"/>
    </row>
    <row r="13" spans="2:21" ht="21.75" customHeight="1" thickBot="1" thickTop="1">
      <c r="B13" s="367"/>
      <c r="C13" s="368"/>
      <c r="D13" s="369"/>
      <c r="E13" s="372"/>
      <c r="F13" s="372"/>
      <c r="G13" s="372"/>
      <c r="H13" s="372"/>
      <c r="I13" s="372"/>
      <c r="J13" s="372"/>
      <c r="K13" s="372"/>
      <c r="L13" s="372"/>
      <c r="M13" s="372"/>
      <c r="N13" s="372"/>
      <c r="O13" s="372"/>
      <c r="P13" s="372"/>
      <c r="Q13" s="373"/>
      <c r="R13" s="109" t="s">
        <v>5</v>
      </c>
      <c r="S13" s="382"/>
      <c r="T13" s="382"/>
      <c r="U13" s="383"/>
    </row>
    <row r="14" spans="2:28" ht="65.25" customHeight="1" thickBot="1">
      <c r="B14" s="85" t="s">
        <v>6</v>
      </c>
      <c r="C14" s="85" t="s">
        <v>148</v>
      </c>
      <c r="D14" s="220" t="s">
        <v>7</v>
      </c>
      <c r="E14" s="86" t="s">
        <v>8</v>
      </c>
      <c r="F14" s="245" t="s">
        <v>9</v>
      </c>
      <c r="G14" s="142" t="s">
        <v>10</v>
      </c>
      <c r="H14" s="142" t="s">
        <v>11</v>
      </c>
      <c r="I14" s="143" t="s">
        <v>12</v>
      </c>
      <c r="J14" s="142" t="s">
        <v>13</v>
      </c>
      <c r="K14" s="143" t="s">
        <v>295</v>
      </c>
      <c r="L14" s="142" t="s">
        <v>14</v>
      </c>
      <c r="M14" s="143" t="s">
        <v>15</v>
      </c>
      <c r="N14" s="142" t="s">
        <v>16</v>
      </c>
      <c r="O14" s="143" t="s">
        <v>17</v>
      </c>
      <c r="P14" s="165" t="s">
        <v>296</v>
      </c>
      <c r="Q14" s="144" t="s">
        <v>18</v>
      </c>
      <c r="R14" s="87" t="s">
        <v>75</v>
      </c>
      <c r="S14" s="85" t="s">
        <v>19</v>
      </c>
      <c r="T14" s="88" t="s">
        <v>76</v>
      </c>
      <c r="U14" s="89" t="s">
        <v>20</v>
      </c>
      <c r="V14" s="17"/>
      <c r="W14" s="18" t="s">
        <v>253</v>
      </c>
      <c r="X14" s="19" t="s">
        <v>21</v>
      </c>
      <c r="AB14" s="166"/>
    </row>
    <row r="15" spans="2:24" s="2" customFormat="1" ht="15.75" customHeight="1" thickBot="1">
      <c r="B15" s="91"/>
      <c r="C15" s="92"/>
      <c r="D15" s="93" t="s">
        <v>82</v>
      </c>
      <c r="E15" s="92"/>
      <c r="F15" s="94"/>
      <c r="G15" s="124"/>
      <c r="H15" s="125"/>
      <c r="I15" s="124"/>
      <c r="J15" s="124"/>
      <c r="K15" s="125"/>
      <c r="L15" s="125"/>
      <c r="M15" s="125"/>
      <c r="N15" s="125"/>
      <c r="O15" s="125"/>
      <c r="P15" s="125"/>
      <c r="Q15" s="126"/>
      <c r="R15" s="95"/>
      <c r="S15" s="96"/>
      <c r="T15" s="97"/>
      <c r="U15" s="98"/>
      <c r="V15" s="84"/>
      <c r="W15" s="32"/>
      <c r="X15" s="32"/>
    </row>
    <row r="16" spans="2:24" s="2" customFormat="1" ht="19.5" customHeight="1">
      <c r="B16" s="246">
        <v>1</v>
      </c>
      <c r="C16" s="50" t="s">
        <v>320</v>
      </c>
      <c r="D16" s="90" t="s">
        <v>149</v>
      </c>
      <c r="E16" s="145" t="s">
        <v>22</v>
      </c>
      <c r="F16" s="75"/>
      <c r="G16" s="161"/>
      <c r="H16" s="162"/>
      <c r="I16" s="162"/>
      <c r="J16" s="162"/>
      <c r="K16" s="162"/>
      <c r="L16" s="162"/>
      <c r="M16" s="162"/>
      <c r="N16" s="162"/>
      <c r="O16" s="162"/>
      <c r="P16" s="163"/>
      <c r="Q16" s="113"/>
      <c r="R16" s="317">
        <f aca="true" t="shared" si="0" ref="R16:R22">SUM(G16:Q16)</f>
        <v>0</v>
      </c>
      <c r="S16" s="261">
        <v>19.2</v>
      </c>
      <c r="T16" s="70">
        <f aca="true" t="shared" si="1" ref="T16:T22">R16*S16</f>
        <v>0</v>
      </c>
      <c r="U16" s="307">
        <v>0</v>
      </c>
      <c r="V16" s="14"/>
      <c r="W16" s="30">
        <v>560</v>
      </c>
      <c r="X16" s="30">
        <f aca="true" t="shared" si="2" ref="X16:X22">W16*R16</f>
        <v>0</v>
      </c>
    </row>
    <row r="17" spans="2:24" s="2" customFormat="1" ht="19.5" customHeight="1" thickBot="1">
      <c r="B17" s="247">
        <v>2</v>
      </c>
      <c r="C17" s="49" t="s">
        <v>343</v>
      </c>
      <c r="D17" s="56" t="s">
        <v>150</v>
      </c>
      <c r="E17" s="146" t="s">
        <v>23</v>
      </c>
      <c r="F17" s="74"/>
      <c r="G17" s="161"/>
      <c r="H17" s="162"/>
      <c r="I17" s="162"/>
      <c r="J17" s="162"/>
      <c r="K17" s="162"/>
      <c r="L17" s="162"/>
      <c r="M17" s="162"/>
      <c r="N17" s="162"/>
      <c r="O17" s="162"/>
      <c r="P17" s="163"/>
      <c r="Q17" s="114"/>
      <c r="R17" s="318">
        <f t="shared" si="0"/>
        <v>0</v>
      </c>
      <c r="S17" s="262">
        <v>82.6</v>
      </c>
      <c r="T17" s="69">
        <f t="shared" si="1"/>
        <v>0</v>
      </c>
      <c r="U17" s="308">
        <v>100</v>
      </c>
      <c r="V17" s="11"/>
      <c r="W17" s="12">
        <v>1410</v>
      </c>
      <c r="X17" s="12">
        <f t="shared" si="2"/>
        <v>0</v>
      </c>
    </row>
    <row r="18" spans="2:24" s="2" customFormat="1" ht="15" customHeight="1" hidden="1">
      <c r="B18" s="40"/>
      <c r="C18" s="50" t="s">
        <v>84</v>
      </c>
      <c r="D18" s="57" t="s">
        <v>211</v>
      </c>
      <c r="E18" s="145" t="s">
        <v>23</v>
      </c>
      <c r="F18" s="75"/>
      <c r="G18" s="111"/>
      <c r="H18" s="112"/>
      <c r="I18" s="112"/>
      <c r="J18" s="112"/>
      <c r="K18" s="112"/>
      <c r="L18" s="112"/>
      <c r="M18" s="112"/>
      <c r="N18" s="112"/>
      <c r="O18" s="112"/>
      <c r="P18" s="112"/>
      <c r="Q18" s="113"/>
      <c r="R18" s="317">
        <f t="shared" si="0"/>
        <v>0</v>
      </c>
      <c r="S18" s="263"/>
      <c r="T18" s="70">
        <f t="shared" si="1"/>
        <v>0</v>
      </c>
      <c r="U18" s="307">
        <v>300</v>
      </c>
      <c r="V18" s="11">
        <v>8560</v>
      </c>
      <c r="W18" s="12"/>
      <c r="X18" s="12">
        <f t="shared" si="2"/>
        <v>0</v>
      </c>
    </row>
    <row r="19" spans="2:24" s="2" customFormat="1" ht="15" customHeight="1" hidden="1">
      <c r="B19" s="41"/>
      <c r="C19" s="51" t="s">
        <v>85</v>
      </c>
      <c r="D19" s="58" t="s">
        <v>212</v>
      </c>
      <c r="E19" s="147" t="s">
        <v>23</v>
      </c>
      <c r="F19" s="76"/>
      <c r="G19" s="115"/>
      <c r="H19" s="116"/>
      <c r="I19" s="116"/>
      <c r="J19" s="116"/>
      <c r="K19" s="116"/>
      <c r="L19" s="116"/>
      <c r="M19" s="116"/>
      <c r="N19" s="116"/>
      <c r="O19" s="116"/>
      <c r="P19" s="116"/>
      <c r="Q19" s="117"/>
      <c r="R19" s="319">
        <f t="shared" si="0"/>
        <v>0</v>
      </c>
      <c r="S19" s="264"/>
      <c r="T19" s="71">
        <f t="shared" si="1"/>
        <v>0</v>
      </c>
      <c r="U19" s="309">
        <v>320</v>
      </c>
      <c r="V19" s="11">
        <v>1025</v>
      </c>
      <c r="W19" s="12"/>
      <c r="X19" s="12">
        <f t="shared" si="2"/>
        <v>0</v>
      </c>
    </row>
    <row r="20" spans="2:24" s="2" customFormat="1" ht="15" customHeight="1" hidden="1">
      <c r="B20" s="41"/>
      <c r="C20" s="51" t="s">
        <v>86</v>
      </c>
      <c r="D20" s="58" t="s">
        <v>213</v>
      </c>
      <c r="E20" s="147" t="s">
        <v>23</v>
      </c>
      <c r="F20" s="76"/>
      <c r="G20" s="115"/>
      <c r="H20" s="116"/>
      <c r="I20" s="116"/>
      <c r="J20" s="116"/>
      <c r="K20" s="116"/>
      <c r="L20" s="116"/>
      <c r="M20" s="116"/>
      <c r="N20" s="116"/>
      <c r="O20" s="116"/>
      <c r="P20" s="116"/>
      <c r="Q20" s="117"/>
      <c r="R20" s="319">
        <f t="shared" si="0"/>
        <v>0</v>
      </c>
      <c r="S20" s="264"/>
      <c r="T20" s="71">
        <f t="shared" si="1"/>
        <v>0</v>
      </c>
      <c r="U20" s="309">
        <v>500</v>
      </c>
      <c r="V20" s="11">
        <v>9515</v>
      </c>
      <c r="W20" s="12"/>
      <c r="X20" s="12">
        <f t="shared" si="2"/>
        <v>0</v>
      </c>
    </row>
    <row r="21" spans="2:24" s="2" customFormat="1" ht="15" customHeight="1" hidden="1">
      <c r="B21" s="41"/>
      <c r="C21" s="51" t="s">
        <v>87</v>
      </c>
      <c r="D21" s="58" t="s">
        <v>214</v>
      </c>
      <c r="E21" s="147" t="s">
        <v>23</v>
      </c>
      <c r="F21" s="76"/>
      <c r="G21" s="115"/>
      <c r="H21" s="116"/>
      <c r="I21" s="116"/>
      <c r="J21" s="116"/>
      <c r="K21" s="116"/>
      <c r="L21" s="116"/>
      <c r="M21" s="116"/>
      <c r="N21" s="116"/>
      <c r="O21" s="116"/>
      <c r="P21" s="116"/>
      <c r="Q21" s="117"/>
      <c r="R21" s="319">
        <f t="shared" si="0"/>
        <v>0</v>
      </c>
      <c r="S21" s="264"/>
      <c r="T21" s="71">
        <f t="shared" si="1"/>
        <v>0</v>
      </c>
      <c r="U21" s="309">
        <v>500</v>
      </c>
      <c r="V21" s="11">
        <v>3085</v>
      </c>
      <c r="W21" s="12"/>
      <c r="X21" s="12">
        <f t="shared" si="2"/>
        <v>0</v>
      </c>
    </row>
    <row r="22" spans="2:24" s="2" customFormat="1" ht="15" customHeight="1" hidden="1">
      <c r="B22" s="41"/>
      <c r="C22" s="51" t="s">
        <v>88</v>
      </c>
      <c r="D22" s="58" t="s">
        <v>215</v>
      </c>
      <c r="E22" s="147" t="s">
        <v>23</v>
      </c>
      <c r="F22" s="76"/>
      <c r="G22" s="115"/>
      <c r="H22" s="116"/>
      <c r="I22" s="116"/>
      <c r="J22" s="116"/>
      <c r="K22" s="116"/>
      <c r="L22" s="116"/>
      <c r="M22" s="116"/>
      <c r="N22" s="116"/>
      <c r="O22" s="116"/>
      <c r="P22" s="116"/>
      <c r="Q22" s="117"/>
      <c r="R22" s="319">
        <f t="shared" si="0"/>
        <v>0</v>
      </c>
      <c r="S22" s="264"/>
      <c r="T22" s="71">
        <f t="shared" si="1"/>
        <v>0</v>
      </c>
      <c r="U22" s="309">
        <v>1005</v>
      </c>
      <c r="V22" s="11">
        <v>27240</v>
      </c>
      <c r="W22" s="12"/>
      <c r="X22" s="12">
        <f t="shared" si="2"/>
        <v>0</v>
      </c>
    </row>
    <row r="23" spans="2:24" s="2" customFormat="1" ht="15" customHeight="1" hidden="1" thickBot="1">
      <c r="B23" s="42"/>
      <c r="C23" s="20"/>
      <c r="D23" s="6" t="s">
        <v>83</v>
      </c>
      <c r="E23" s="148"/>
      <c r="F23" s="76"/>
      <c r="G23" s="118"/>
      <c r="H23" s="119"/>
      <c r="I23" s="119"/>
      <c r="J23" s="119"/>
      <c r="K23" s="119"/>
      <c r="L23" s="119"/>
      <c r="M23" s="119"/>
      <c r="N23" s="119"/>
      <c r="O23" s="119"/>
      <c r="P23" s="119"/>
      <c r="Q23" s="120"/>
      <c r="R23" s="320"/>
      <c r="S23" s="265"/>
      <c r="T23" s="7"/>
      <c r="U23" s="310"/>
      <c r="V23" s="36"/>
      <c r="W23" s="31"/>
      <c r="X23" s="31"/>
    </row>
    <row r="24" spans="2:24" s="2" customFormat="1" ht="15" customHeight="1" hidden="1">
      <c r="B24" s="41"/>
      <c r="C24" s="51" t="s">
        <v>89</v>
      </c>
      <c r="D24" s="58" t="s">
        <v>216</v>
      </c>
      <c r="E24" s="147" t="s">
        <v>23</v>
      </c>
      <c r="F24" s="76"/>
      <c r="G24" s="115"/>
      <c r="H24" s="116"/>
      <c r="I24" s="116"/>
      <c r="J24" s="116"/>
      <c r="K24" s="116"/>
      <c r="L24" s="116"/>
      <c r="M24" s="116"/>
      <c r="N24" s="116"/>
      <c r="O24" s="116"/>
      <c r="P24" s="116"/>
      <c r="Q24" s="117"/>
      <c r="R24" s="319">
        <f aca="true" t="shared" si="3" ref="R24:R30">SUM(G24:Q24)</f>
        <v>0</v>
      </c>
      <c r="S24" s="264"/>
      <c r="T24" s="71">
        <f>R24*S24</f>
        <v>0</v>
      </c>
      <c r="U24" s="309">
        <v>500</v>
      </c>
      <c r="V24" s="14">
        <v>9515</v>
      </c>
      <c r="W24" s="12"/>
      <c r="X24" s="12">
        <f>W24*R24</f>
        <v>0</v>
      </c>
    </row>
    <row r="25" spans="2:24" s="2" customFormat="1" ht="15" customHeight="1" hidden="1">
      <c r="B25" s="41"/>
      <c r="C25" s="51" t="s">
        <v>90</v>
      </c>
      <c r="D25" s="58" t="s">
        <v>217</v>
      </c>
      <c r="E25" s="147" t="s">
        <v>23</v>
      </c>
      <c r="F25" s="76"/>
      <c r="G25" s="115"/>
      <c r="H25" s="116"/>
      <c r="I25" s="116"/>
      <c r="J25" s="116"/>
      <c r="K25" s="116"/>
      <c r="L25" s="116"/>
      <c r="M25" s="116"/>
      <c r="N25" s="116"/>
      <c r="O25" s="116"/>
      <c r="P25" s="116"/>
      <c r="Q25" s="117"/>
      <c r="R25" s="319">
        <f t="shared" si="3"/>
        <v>0</v>
      </c>
      <c r="S25" s="264"/>
      <c r="T25" s="71">
        <f>R25*S25</f>
        <v>0</v>
      </c>
      <c r="U25" s="309">
        <v>500</v>
      </c>
      <c r="V25" s="11">
        <v>3085</v>
      </c>
      <c r="W25" s="12"/>
      <c r="X25" s="12">
        <f>W25*R25</f>
        <v>0</v>
      </c>
    </row>
    <row r="26" spans="2:24" s="2" customFormat="1" ht="15" customHeight="1" hidden="1">
      <c r="B26" s="41"/>
      <c r="C26" s="51" t="s">
        <v>91</v>
      </c>
      <c r="D26" s="59" t="s">
        <v>218</v>
      </c>
      <c r="E26" s="147" t="s">
        <v>23</v>
      </c>
      <c r="F26" s="76"/>
      <c r="G26" s="115"/>
      <c r="H26" s="116"/>
      <c r="I26" s="116"/>
      <c r="J26" s="116"/>
      <c r="K26" s="116"/>
      <c r="L26" s="116"/>
      <c r="M26" s="116"/>
      <c r="N26" s="116"/>
      <c r="O26" s="116"/>
      <c r="P26" s="116"/>
      <c r="Q26" s="117"/>
      <c r="R26" s="319">
        <f t="shared" si="3"/>
        <v>0</v>
      </c>
      <c r="S26" s="264"/>
      <c r="T26" s="71">
        <f>R26*S26</f>
        <v>0</v>
      </c>
      <c r="U26" s="309">
        <v>300</v>
      </c>
      <c r="V26" s="11">
        <v>8560</v>
      </c>
      <c r="W26" s="12"/>
      <c r="X26" s="12">
        <f>W26*R26</f>
        <v>0</v>
      </c>
    </row>
    <row r="27" spans="2:24" s="2" customFormat="1" ht="15" customHeight="1" hidden="1">
      <c r="B27" s="41"/>
      <c r="C27" s="51" t="s">
        <v>92</v>
      </c>
      <c r="D27" s="58" t="s">
        <v>219</v>
      </c>
      <c r="E27" s="147" t="s">
        <v>23</v>
      </c>
      <c r="F27" s="76"/>
      <c r="G27" s="115"/>
      <c r="H27" s="116"/>
      <c r="I27" s="116"/>
      <c r="J27" s="116"/>
      <c r="K27" s="116"/>
      <c r="L27" s="116"/>
      <c r="M27" s="116"/>
      <c r="N27" s="116"/>
      <c r="O27" s="116"/>
      <c r="P27" s="116"/>
      <c r="Q27" s="117"/>
      <c r="R27" s="319">
        <f t="shared" si="3"/>
        <v>0</v>
      </c>
      <c r="S27" s="264"/>
      <c r="T27" s="71">
        <f>R27*S27</f>
        <v>0</v>
      </c>
      <c r="U27" s="309">
        <v>320</v>
      </c>
      <c r="V27" s="11">
        <v>1025</v>
      </c>
      <c r="W27" s="12"/>
      <c r="X27" s="12">
        <f>W27*R27</f>
        <v>0</v>
      </c>
    </row>
    <row r="28" spans="2:24" s="2" customFormat="1" ht="15" customHeight="1" hidden="1" thickBot="1">
      <c r="B28" s="43"/>
      <c r="C28" s="52" t="s">
        <v>93</v>
      </c>
      <c r="D28" s="60" t="s">
        <v>220</v>
      </c>
      <c r="E28" s="149" t="s">
        <v>23</v>
      </c>
      <c r="F28" s="77"/>
      <c r="G28" s="121"/>
      <c r="H28" s="122"/>
      <c r="I28" s="122"/>
      <c r="J28" s="122"/>
      <c r="K28" s="122"/>
      <c r="L28" s="122"/>
      <c r="M28" s="122"/>
      <c r="N28" s="122"/>
      <c r="O28" s="122"/>
      <c r="P28" s="122"/>
      <c r="Q28" s="123"/>
      <c r="R28" s="321">
        <f t="shared" si="3"/>
        <v>0</v>
      </c>
      <c r="S28" s="266"/>
      <c r="T28" s="72">
        <f>R28*S28</f>
        <v>0</v>
      </c>
      <c r="U28" s="311">
        <v>1005</v>
      </c>
      <c r="V28" s="37">
        <v>27240</v>
      </c>
      <c r="W28" s="13"/>
      <c r="X28" s="13">
        <f>W28*R28</f>
        <v>0</v>
      </c>
    </row>
    <row r="29" spans="2:24" s="2" customFormat="1" ht="15" customHeight="1" thickBot="1">
      <c r="B29" s="91"/>
      <c r="C29" s="92"/>
      <c r="D29" s="93" t="s">
        <v>259</v>
      </c>
      <c r="E29" s="150"/>
      <c r="F29" s="94"/>
      <c r="G29" s="124"/>
      <c r="H29" s="125"/>
      <c r="I29" s="124"/>
      <c r="J29" s="124"/>
      <c r="K29" s="125"/>
      <c r="L29" s="125"/>
      <c r="M29" s="125"/>
      <c r="N29" s="125"/>
      <c r="O29" s="125"/>
      <c r="P29" s="125"/>
      <c r="Q29" s="126"/>
      <c r="R29" s="322"/>
      <c r="S29" s="267"/>
      <c r="T29" s="312"/>
      <c r="U29" s="313"/>
      <c r="V29" s="185"/>
      <c r="W29" s="181"/>
      <c r="X29" s="181"/>
    </row>
    <row r="30" spans="2:24" ht="15" customHeight="1" hidden="1">
      <c r="B30" s="99"/>
      <c r="C30" s="100" t="s">
        <v>94</v>
      </c>
      <c r="D30" s="101" t="s">
        <v>210</v>
      </c>
      <c r="E30" s="151" t="s">
        <v>24</v>
      </c>
      <c r="F30" s="102"/>
      <c r="G30" s="161"/>
      <c r="H30" s="162"/>
      <c r="I30" s="162"/>
      <c r="J30" s="162"/>
      <c r="K30" s="162"/>
      <c r="L30" s="162"/>
      <c r="M30" s="162"/>
      <c r="N30" s="162"/>
      <c r="O30" s="162"/>
      <c r="P30" s="163"/>
      <c r="Q30" s="127"/>
      <c r="R30" s="317">
        <f t="shared" si="3"/>
        <v>0</v>
      </c>
      <c r="S30" s="268"/>
      <c r="T30" s="103">
        <f aca="true" t="shared" si="4" ref="T30:T73">R30*S30</f>
        <v>0</v>
      </c>
      <c r="U30" s="103">
        <v>15</v>
      </c>
      <c r="V30" s="29"/>
      <c r="W30" s="30">
        <v>170</v>
      </c>
      <c r="X30" s="30">
        <f aca="true" t="shared" si="5" ref="X30:X75">W30*R30</f>
        <v>0</v>
      </c>
    </row>
    <row r="31" spans="2:24" ht="19.5" customHeight="1">
      <c r="B31" s="44">
        <v>3</v>
      </c>
      <c r="C31" s="53" t="s">
        <v>344</v>
      </c>
      <c r="D31" s="61" t="s">
        <v>345</v>
      </c>
      <c r="E31" s="152" t="s">
        <v>25</v>
      </c>
      <c r="F31" s="78"/>
      <c r="G31" s="161"/>
      <c r="H31" s="162"/>
      <c r="I31" s="162"/>
      <c r="J31" s="162"/>
      <c r="K31" s="162"/>
      <c r="L31" s="162"/>
      <c r="M31" s="162"/>
      <c r="N31" s="162"/>
      <c r="O31" s="162"/>
      <c r="P31" s="163"/>
      <c r="Q31" s="128"/>
      <c r="R31" s="319">
        <f aca="true" t="shared" si="6" ref="R31:R47">SUM(G31:Q31)</f>
        <v>0</v>
      </c>
      <c r="S31" s="269">
        <v>13</v>
      </c>
      <c r="T31" s="66">
        <f t="shared" si="4"/>
        <v>0</v>
      </c>
      <c r="U31" s="66">
        <v>11.5</v>
      </c>
      <c r="V31" s="15"/>
      <c r="W31" s="12">
        <v>520</v>
      </c>
      <c r="X31" s="12">
        <f t="shared" si="5"/>
        <v>0</v>
      </c>
    </row>
    <row r="32" spans="2:24" ht="19.5" customHeight="1">
      <c r="B32" s="44">
        <v>4</v>
      </c>
      <c r="C32" s="53" t="s">
        <v>326</v>
      </c>
      <c r="D32" s="61" t="s">
        <v>327</v>
      </c>
      <c r="E32" s="152" t="s">
        <v>26</v>
      </c>
      <c r="F32" s="78"/>
      <c r="G32" s="161"/>
      <c r="H32" s="162"/>
      <c r="I32" s="162"/>
      <c r="J32" s="162"/>
      <c r="K32" s="162"/>
      <c r="L32" s="162"/>
      <c r="M32" s="162"/>
      <c r="N32" s="162"/>
      <c r="O32" s="162"/>
      <c r="P32" s="163"/>
      <c r="Q32" s="128"/>
      <c r="R32" s="319">
        <f t="shared" si="6"/>
        <v>0</v>
      </c>
      <c r="S32" s="269">
        <v>11.9</v>
      </c>
      <c r="T32" s="66">
        <f t="shared" si="4"/>
        <v>0</v>
      </c>
      <c r="U32" s="66">
        <v>16.5</v>
      </c>
      <c r="V32" s="15"/>
      <c r="W32" s="12"/>
      <c r="X32" s="12"/>
    </row>
    <row r="33" spans="2:24" ht="19.5" customHeight="1">
      <c r="B33" s="44">
        <v>5</v>
      </c>
      <c r="C33" s="53" t="s">
        <v>95</v>
      </c>
      <c r="D33" s="61" t="s">
        <v>151</v>
      </c>
      <c r="E33" s="152" t="s">
        <v>26</v>
      </c>
      <c r="F33" s="78"/>
      <c r="G33" s="161"/>
      <c r="H33" s="162"/>
      <c r="I33" s="162"/>
      <c r="J33" s="162"/>
      <c r="K33" s="162"/>
      <c r="L33" s="162"/>
      <c r="M33" s="162"/>
      <c r="N33" s="162"/>
      <c r="O33" s="162"/>
      <c r="P33" s="163"/>
      <c r="Q33" s="128"/>
      <c r="R33" s="319">
        <f t="shared" si="6"/>
        <v>0</v>
      </c>
      <c r="S33" s="269">
        <v>11.6</v>
      </c>
      <c r="T33" s="66">
        <f t="shared" si="4"/>
        <v>0</v>
      </c>
      <c r="U33" s="66">
        <v>16</v>
      </c>
      <c r="V33" s="15"/>
      <c r="W33" s="12">
        <v>520</v>
      </c>
      <c r="X33" s="12">
        <f t="shared" si="5"/>
        <v>0</v>
      </c>
    </row>
    <row r="34" spans="2:24" ht="19.5" customHeight="1">
      <c r="B34" s="44">
        <v>6</v>
      </c>
      <c r="C34" s="53" t="s">
        <v>96</v>
      </c>
      <c r="D34" s="61" t="s">
        <v>152</v>
      </c>
      <c r="E34" s="152" t="s">
        <v>27</v>
      </c>
      <c r="F34" s="78"/>
      <c r="G34" s="161"/>
      <c r="H34" s="162"/>
      <c r="I34" s="162"/>
      <c r="J34" s="162"/>
      <c r="K34" s="162"/>
      <c r="L34" s="162"/>
      <c r="M34" s="162"/>
      <c r="N34" s="162"/>
      <c r="O34" s="162"/>
      <c r="P34" s="163"/>
      <c r="Q34" s="128"/>
      <c r="R34" s="319">
        <f t="shared" si="6"/>
        <v>0</v>
      </c>
      <c r="S34" s="269">
        <v>16.5</v>
      </c>
      <c r="T34" s="66">
        <f t="shared" si="4"/>
        <v>0</v>
      </c>
      <c r="U34" s="66">
        <v>15</v>
      </c>
      <c r="V34" s="15"/>
      <c r="W34" s="12">
        <v>770</v>
      </c>
      <c r="X34" s="12">
        <f t="shared" si="5"/>
        <v>0</v>
      </c>
    </row>
    <row r="35" spans="2:24" ht="19.5" customHeight="1">
      <c r="B35" s="44">
        <v>7</v>
      </c>
      <c r="C35" s="53" t="s">
        <v>97</v>
      </c>
      <c r="D35" s="61" t="s">
        <v>153</v>
      </c>
      <c r="E35" s="152" t="s">
        <v>28</v>
      </c>
      <c r="F35" s="78"/>
      <c r="G35" s="161"/>
      <c r="H35" s="162"/>
      <c r="I35" s="162"/>
      <c r="J35" s="162"/>
      <c r="K35" s="162"/>
      <c r="L35" s="162"/>
      <c r="M35" s="162"/>
      <c r="N35" s="162"/>
      <c r="O35" s="162"/>
      <c r="P35" s="163"/>
      <c r="Q35" s="128"/>
      <c r="R35" s="319">
        <f t="shared" si="6"/>
        <v>0</v>
      </c>
      <c r="S35" s="269">
        <v>73.6</v>
      </c>
      <c r="T35" s="66">
        <f t="shared" si="4"/>
        <v>0</v>
      </c>
      <c r="U35" s="66">
        <v>102.5</v>
      </c>
      <c r="V35" s="15"/>
      <c r="W35" s="12">
        <v>1490</v>
      </c>
      <c r="X35" s="12">
        <f t="shared" si="5"/>
        <v>0</v>
      </c>
    </row>
    <row r="36" spans="2:24" ht="19.5" customHeight="1">
      <c r="B36" s="44">
        <v>8</v>
      </c>
      <c r="C36" s="53" t="s">
        <v>363</v>
      </c>
      <c r="D36" s="61" t="s">
        <v>154</v>
      </c>
      <c r="E36" s="152" t="s">
        <v>29</v>
      </c>
      <c r="F36" s="78"/>
      <c r="G36" s="161"/>
      <c r="H36" s="162"/>
      <c r="I36" s="162"/>
      <c r="J36" s="162"/>
      <c r="K36" s="162"/>
      <c r="L36" s="162"/>
      <c r="M36" s="162"/>
      <c r="N36" s="162"/>
      <c r="O36" s="162"/>
      <c r="P36" s="163"/>
      <c r="Q36" s="128"/>
      <c r="R36" s="319">
        <f t="shared" si="6"/>
        <v>0</v>
      </c>
      <c r="S36" s="269">
        <v>33.1</v>
      </c>
      <c r="T36" s="66">
        <f t="shared" si="4"/>
        <v>0</v>
      </c>
      <c r="U36" s="66">
        <v>35</v>
      </c>
      <c r="V36" s="15"/>
      <c r="W36" s="12">
        <v>1100</v>
      </c>
      <c r="X36" s="12">
        <f t="shared" si="5"/>
        <v>0</v>
      </c>
    </row>
    <row r="37" spans="2:24" ht="19.5" customHeight="1">
      <c r="B37" s="44">
        <v>9</v>
      </c>
      <c r="C37" s="53" t="s">
        <v>98</v>
      </c>
      <c r="D37" s="61" t="s">
        <v>155</v>
      </c>
      <c r="E37" s="152" t="s">
        <v>25</v>
      </c>
      <c r="F37" s="78"/>
      <c r="G37" s="161"/>
      <c r="H37" s="162"/>
      <c r="I37" s="162"/>
      <c r="J37" s="162"/>
      <c r="K37" s="162"/>
      <c r="L37" s="162"/>
      <c r="M37" s="162"/>
      <c r="N37" s="162"/>
      <c r="O37" s="162"/>
      <c r="P37" s="163"/>
      <c r="Q37" s="128"/>
      <c r="R37" s="319">
        <f t="shared" si="6"/>
        <v>0</v>
      </c>
      <c r="S37" s="269">
        <v>16.2</v>
      </c>
      <c r="T37" s="66">
        <f>R37*S37</f>
        <v>0</v>
      </c>
      <c r="U37" s="66">
        <v>15</v>
      </c>
      <c r="V37" s="15"/>
      <c r="W37" s="12">
        <v>520</v>
      </c>
      <c r="X37" s="12">
        <f t="shared" si="5"/>
        <v>0</v>
      </c>
    </row>
    <row r="38" spans="2:24" ht="19.5" customHeight="1">
      <c r="B38" s="44">
        <v>10</v>
      </c>
      <c r="C38" s="53" t="s">
        <v>99</v>
      </c>
      <c r="D38" s="61" t="s">
        <v>156</v>
      </c>
      <c r="E38" s="152" t="s">
        <v>30</v>
      </c>
      <c r="F38" s="78"/>
      <c r="G38" s="161"/>
      <c r="H38" s="162"/>
      <c r="I38" s="162"/>
      <c r="J38" s="162"/>
      <c r="K38" s="162"/>
      <c r="L38" s="162"/>
      <c r="M38" s="162"/>
      <c r="N38" s="162"/>
      <c r="O38" s="162"/>
      <c r="P38" s="163"/>
      <c r="Q38" s="128"/>
      <c r="R38" s="319">
        <f t="shared" si="6"/>
        <v>0</v>
      </c>
      <c r="S38" s="269">
        <v>18.9</v>
      </c>
      <c r="T38" s="66">
        <f t="shared" si="4"/>
        <v>0</v>
      </c>
      <c r="U38" s="66">
        <v>20</v>
      </c>
      <c r="V38" s="15"/>
      <c r="W38" s="12">
        <v>730</v>
      </c>
      <c r="X38" s="12">
        <f t="shared" si="5"/>
        <v>0</v>
      </c>
    </row>
    <row r="39" spans="2:24" ht="19.5" customHeight="1">
      <c r="B39" s="44">
        <v>11</v>
      </c>
      <c r="C39" s="53" t="s">
        <v>100</v>
      </c>
      <c r="D39" s="61" t="s">
        <v>157</v>
      </c>
      <c r="E39" s="152" t="s">
        <v>31</v>
      </c>
      <c r="F39" s="78"/>
      <c r="G39" s="161"/>
      <c r="H39" s="162"/>
      <c r="I39" s="162"/>
      <c r="J39" s="162"/>
      <c r="K39" s="162"/>
      <c r="L39" s="162"/>
      <c r="M39" s="162"/>
      <c r="N39" s="162"/>
      <c r="O39" s="162"/>
      <c r="P39" s="163"/>
      <c r="Q39" s="128"/>
      <c r="R39" s="319">
        <f t="shared" si="6"/>
        <v>0</v>
      </c>
      <c r="S39" s="269">
        <v>14.1</v>
      </c>
      <c r="T39" s="66">
        <f t="shared" si="4"/>
        <v>0</v>
      </c>
      <c r="U39" s="66">
        <v>13.5</v>
      </c>
      <c r="V39" s="15"/>
      <c r="W39" s="12">
        <v>110</v>
      </c>
      <c r="X39" s="12">
        <f t="shared" si="5"/>
        <v>0</v>
      </c>
    </row>
    <row r="40" spans="2:24" ht="19.5" customHeight="1">
      <c r="B40" s="44">
        <v>12</v>
      </c>
      <c r="C40" s="53" t="s">
        <v>346</v>
      </c>
      <c r="D40" s="61" t="s">
        <v>158</v>
      </c>
      <c r="E40" s="152" t="s">
        <v>32</v>
      </c>
      <c r="F40" s="78"/>
      <c r="G40" s="161"/>
      <c r="H40" s="162"/>
      <c r="I40" s="162"/>
      <c r="J40" s="162"/>
      <c r="K40" s="162"/>
      <c r="L40" s="162"/>
      <c r="M40" s="162"/>
      <c r="N40" s="162"/>
      <c r="O40" s="162"/>
      <c r="P40" s="163"/>
      <c r="Q40" s="128"/>
      <c r="R40" s="319">
        <f t="shared" si="6"/>
        <v>0</v>
      </c>
      <c r="S40" s="269">
        <v>12.8</v>
      </c>
      <c r="T40" s="66">
        <f t="shared" si="4"/>
        <v>0</v>
      </c>
      <c r="U40" s="66">
        <v>11.5</v>
      </c>
      <c r="V40" s="15"/>
      <c r="W40" s="12">
        <v>150</v>
      </c>
      <c r="X40" s="12">
        <f t="shared" si="5"/>
        <v>0</v>
      </c>
    </row>
    <row r="41" spans="2:24" ht="19.5" customHeight="1">
      <c r="B41" s="44">
        <v>13</v>
      </c>
      <c r="C41" s="53" t="s">
        <v>347</v>
      </c>
      <c r="D41" s="61" t="s">
        <v>159</v>
      </c>
      <c r="E41" s="152" t="s">
        <v>33</v>
      </c>
      <c r="F41" s="78"/>
      <c r="G41" s="161"/>
      <c r="H41" s="162"/>
      <c r="I41" s="162"/>
      <c r="J41" s="162"/>
      <c r="K41" s="162"/>
      <c r="L41" s="162"/>
      <c r="M41" s="162"/>
      <c r="N41" s="162"/>
      <c r="O41" s="162"/>
      <c r="P41" s="163"/>
      <c r="Q41" s="128"/>
      <c r="R41" s="319">
        <f t="shared" si="6"/>
        <v>0</v>
      </c>
      <c r="S41" s="269">
        <v>25.3</v>
      </c>
      <c r="T41" s="66">
        <f t="shared" si="4"/>
        <v>0</v>
      </c>
      <c r="U41" s="66">
        <v>30</v>
      </c>
      <c r="V41" s="15"/>
      <c r="W41" s="12">
        <v>370</v>
      </c>
      <c r="X41" s="12">
        <f t="shared" si="5"/>
        <v>0</v>
      </c>
    </row>
    <row r="42" spans="2:24" ht="19.5" customHeight="1">
      <c r="B42" s="44">
        <v>14</v>
      </c>
      <c r="C42" s="53" t="s">
        <v>101</v>
      </c>
      <c r="D42" s="61" t="s">
        <v>160</v>
      </c>
      <c r="E42" s="152" t="s">
        <v>34</v>
      </c>
      <c r="F42" s="78"/>
      <c r="G42" s="161"/>
      <c r="H42" s="162"/>
      <c r="I42" s="162"/>
      <c r="J42" s="162"/>
      <c r="K42" s="162"/>
      <c r="L42" s="162"/>
      <c r="M42" s="162"/>
      <c r="N42" s="162"/>
      <c r="O42" s="162"/>
      <c r="P42" s="163"/>
      <c r="Q42" s="128"/>
      <c r="R42" s="319">
        <f t="shared" si="6"/>
        <v>0</v>
      </c>
      <c r="S42" s="269">
        <v>7.7</v>
      </c>
      <c r="T42" s="66">
        <f t="shared" si="4"/>
        <v>0</v>
      </c>
      <c r="U42" s="66">
        <v>7</v>
      </c>
      <c r="V42" s="15"/>
      <c r="W42" s="12">
        <v>150</v>
      </c>
      <c r="X42" s="12">
        <f t="shared" si="5"/>
        <v>0</v>
      </c>
    </row>
    <row r="43" spans="2:24" ht="19.5" customHeight="1">
      <c r="B43" s="44">
        <v>15</v>
      </c>
      <c r="C43" s="53" t="s">
        <v>102</v>
      </c>
      <c r="D43" s="61" t="s">
        <v>161</v>
      </c>
      <c r="E43" s="152" t="s">
        <v>35</v>
      </c>
      <c r="F43" s="78"/>
      <c r="G43" s="161"/>
      <c r="H43" s="162"/>
      <c r="I43" s="162"/>
      <c r="J43" s="162"/>
      <c r="K43" s="162"/>
      <c r="L43" s="162"/>
      <c r="M43" s="162"/>
      <c r="N43" s="162"/>
      <c r="O43" s="162"/>
      <c r="P43" s="163"/>
      <c r="Q43" s="128"/>
      <c r="R43" s="319">
        <f t="shared" si="6"/>
        <v>0</v>
      </c>
      <c r="S43" s="269">
        <v>11.8</v>
      </c>
      <c r="T43" s="66">
        <f t="shared" si="4"/>
        <v>0</v>
      </c>
      <c r="U43" s="66">
        <v>11</v>
      </c>
      <c r="V43" s="15"/>
      <c r="W43" s="12">
        <v>560</v>
      </c>
      <c r="X43" s="12">
        <f t="shared" si="5"/>
        <v>0</v>
      </c>
    </row>
    <row r="44" spans="2:24" ht="19.5" customHeight="1">
      <c r="B44" s="44">
        <v>16</v>
      </c>
      <c r="C44" s="53" t="s">
        <v>348</v>
      </c>
      <c r="D44" s="61" t="s">
        <v>162</v>
      </c>
      <c r="E44" s="152" t="s">
        <v>36</v>
      </c>
      <c r="F44" s="78"/>
      <c r="G44" s="161"/>
      <c r="H44" s="162"/>
      <c r="I44" s="162"/>
      <c r="J44" s="162"/>
      <c r="K44" s="162"/>
      <c r="L44" s="162"/>
      <c r="M44" s="162"/>
      <c r="N44" s="162"/>
      <c r="O44" s="162"/>
      <c r="P44" s="163"/>
      <c r="Q44" s="128"/>
      <c r="R44" s="319">
        <f t="shared" si="6"/>
        <v>0</v>
      </c>
      <c r="S44" s="269">
        <v>12.4</v>
      </c>
      <c r="T44" s="66">
        <f t="shared" si="4"/>
        <v>0</v>
      </c>
      <c r="U44" s="66">
        <v>11</v>
      </c>
      <c r="V44" s="15"/>
      <c r="W44" s="12">
        <v>380</v>
      </c>
      <c r="X44" s="12">
        <f t="shared" si="5"/>
        <v>0</v>
      </c>
    </row>
    <row r="45" spans="2:24" ht="19.5" customHeight="1">
      <c r="B45" s="44">
        <v>17</v>
      </c>
      <c r="C45" s="53" t="s">
        <v>103</v>
      </c>
      <c r="D45" s="61" t="s">
        <v>163</v>
      </c>
      <c r="E45" s="152" t="s">
        <v>25</v>
      </c>
      <c r="F45" s="78"/>
      <c r="G45" s="161"/>
      <c r="H45" s="162"/>
      <c r="I45" s="162"/>
      <c r="J45" s="162"/>
      <c r="K45" s="162"/>
      <c r="L45" s="162"/>
      <c r="M45" s="162"/>
      <c r="N45" s="162"/>
      <c r="O45" s="162"/>
      <c r="P45" s="163"/>
      <c r="Q45" s="128"/>
      <c r="R45" s="319">
        <f t="shared" si="6"/>
        <v>0</v>
      </c>
      <c r="S45" s="269">
        <v>16.5</v>
      </c>
      <c r="T45" s="66">
        <f t="shared" si="4"/>
        <v>0</v>
      </c>
      <c r="U45" s="66">
        <v>15.5</v>
      </c>
      <c r="V45" s="15"/>
      <c r="W45" s="12">
        <v>520</v>
      </c>
      <c r="X45" s="12">
        <f t="shared" si="5"/>
        <v>0</v>
      </c>
    </row>
    <row r="46" spans="2:24" ht="19.5" customHeight="1">
      <c r="B46" s="45">
        <v>18</v>
      </c>
      <c r="C46" s="54" t="s">
        <v>104</v>
      </c>
      <c r="D46" s="62" t="s">
        <v>164</v>
      </c>
      <c r="E46" s="153" t="s">
        <v>25</v>
      </c>
      <c r="F46" s="79"/>
      <c r="G46" s="161"/>
      <c r="H46" s="162"/>
      <c r="I46" s="162"/>
      <c r="J46" s="162"/>
      <c r="K46" s="162"/>
      <c r="L46" s="162"/>
      <c r="M46" s="162"/>
      <c r="N46" s="162"/>
      <c r="O46" s="162"/>
      <c r="P46" s="163"/>
      <c r="Q46" s="129"/>
      <c r="R46" s="321">
        <f t="shared" si="6"/>
        <v>0</v>
      </c>
      <c r="S46" s="270">
        <v>15.3</v>
      </c>
      <c r="T46" s="67">
        <f t="shared" si="4"/>
        <v>0</v>
      </c>
      <c r="U46" s="67">
        <v>14</v>
      </c>
      <c r="V46" s="38"/>
      <c r="W46" s="13">
        <v>530</v>
      </c>
      <c r="X46" s="13">
        <f t="shared" si="5"/>
        <v>0</v>
      </c>
    </row>
    <row r="47" spans="2:24" ht="19.5" customHeight="1">
      <c r="B47" s="44">
        <v>19</v>
      </c>
      <c r="C47" s="53" t="s">
        <v>303</v>
      </c>
      <c r="D47" s="61" t="s">
        <v>301</v>
      </c>
      <c r="E47" s="152" t="s">
        <v>302</v>
      </c>
      <c r="F47" s="78"/>
      <c r="G47" s="161"/>
      <c r="H47" s="162"/>
      <c r="I47" s="162"/>
      <c r="J47" s="162"/>
      <c r="K47" s="162"/>
      <c r="L47" s="162"/>
      <c r="M47" s="162"/>
      <c r="N47" s="162"/>
      <c r="O47" s="162"/>
      <c r="P47" s="163"/>
      <c r="Q47" s="129"/>
      <c r="R47" s="319">
        <f t="shared" si="6"/>
        <v>0</v>
      </c>
      <c r="S47" s="269">
        <v>12.9</v>
      </c>
      <c r="T47" s="66">
        <f t="shared" si="4"/>
        <v>0</v>
      </c>
      <c r="U47" s="66">
        <v>11.6</v>
      </c>
      <c r="V47" s="38"/>
      <c r="W47" s="13"/>
      <c r="X47" s="13"/>
    </row>
    <row r="48" spans="2:24" ht="19.5" customHeight="1" thickBot="1">
      <c r="B48" s="45">
        <v>20</v>
      </c>
      <c r="C48" s="54" t="s">
        <v>322</v>
      </c>
      <c r="D48" s="62" t="s">
        <v>210</v>
      </c>
      <c r="E48" s="153" t="s">
        <v>24</v>
      </c>
      <c r="F48" s="79"/>
      <c r="G48" s="161"/>
      <c r="H48" s="162"/>
      <c r="I48" s="162"/>
      <c r="J48" s="162"/>
      <c r="K48" s="162"/>
      <c r="L48" s="162"/>
      <c r="M48" s="162"/>
      <c r="N48" s="162"/>
      <c r="O48" s="162"/>
      <c r="P48" s="163"/>
      <c r="Q48" s="127"/>
      <c r="R48" s="321">
        <f>SUM(G48:Q48)</f>
        <v>0</v>
      </c>
      <c r="S48" s="270">
        <v>11.4</v>
      </c>
      <c r="T48" s="67">
        <f>R48*S48</f>
        <v>0</v>
      </c>
      <c r="U48" s="67">
        <v>15</v>
      </c>
      <c r="V48" s="38"/>
      <c r="W48" s="13"/>
      <c r="X48" s="13"/>
    </row>
    <row r="49" spans="2:24" ht="15" customHeight="1" thickBot="1">
      <c r="B49" s="91"/>
      <c r="C49" s="92"/>
      <c r="D49" s="93" t="s">
        <v>260</v>
      </c>
      <c r="E49" s="150"/>
      <c r="F49" s="94"/>
      <c r="G49" s="124"/>
      <c r="H49" s="125"/>
      <c r="I49" s="124"/>
      <c r="J49" s="124"/>
      <c r="K49" s="125"/>
      <c r="L49" s="125"/>
      <c r="M49" s="125"/>
      <c r="N49" s="125"/>
      <c r="O49" s="125"/>
      <c r="P49" s="125"/>
      <c r="Q49" s="126"/>
      <c r="R49" s="322"/>
      <c r="S49" s="267"/>
      <c r="T49" s="312"/>
      <c r="U49" s="313"/>
      <c r="V49" s="84"/>
      <c r="W49" s="32"/>
      <c r="X49" s="32">
        <f t="shared" si="5"/>
        <v>0</v>
      </c>
    </row>
    <row r="50" spans="2:24" ht="19.5" customHeight="1">
      <c r="B50" s="99">
        <v>21</v>
      </c>
      <c r="C50" s="100" t="s">
        <v>365</v>
      </c>
      <c r="D50" s="101" t="s">
        <v>366</v>
      </c>
      <c r="E50" s="151" t="s">
        <v>227</v>
      </c>
      <c r="F50" s="102"/>
      <c r="G50" s="161"/>
      <c r="H50" s="162"/>
      <c r="I50" s="162"/>
      <c r="J50" s="162"/>
      <c r="K50" s="162"/>
      <c r="L50" s="162"/>
      <c r="M50" s="162"/>
      <c r="N50" s="162"/>
      <c r="O50" s="162"/>
      <c r="P50" s="163"/>
      <c r="Q50" s="127"/>
      <c r="R50" s="317">
        <f>SUM(G50:Q50)</f>
        <v>0</v>
      </c>
      <c r="S50" s="271">
        <v>27.9</v>
      </c>
      <c r="T50" s="103">
        <f t="shared" si="4"/>
        <v>0</v>
      </c>
      <c r="U50" s="103">
        <v>24.5</v>
      </c>
      <c r="V50" s="15"/>
      <c r="W50" s="12">
        <v>1030</v>
      </c>
      <c r="X50" s="12">
        <f t="shared" si="5"/>
        <v>0</v>
      </c>
    </row>
    <row r="51" spans="2:24" ht="19.5" customHeight="1">
      <c r="B51" s="44">
        <v>22</v>
      </c>
      <c r="C51" s="53" t="s">
        <v>221</v>
      </c>
      <c r="D51" s="61" t="s">
        <v>222</v>
      </c>
      <c r="E51" s="152" t="s">
        <v>50</v>
      </c>
      <c r="F51" s="78"/>
      <c r="G51" s="161"/>
      <c r="H51" s="162"/>
      <c r="I51" s="162"/>
      <c r="J51" s="162"/>
      <c r="K51" s="162"/>
      <c r="L51" s="162"/>
      <c r="M51" s="162"/>
      <c r="N51" s="162"/>
      <c r="O51" s="162"/>
      <c r="P51" s="163"/>
      <c r="Q51" s="128"/>
      <c r="R51" s="319">
        <f>SUM(G51:Q51)</f>
        <v>0</v>
      </c>
      <c r="S51" s="269">
        <v>50.7</v>
      </c>
      <c r="T51" s="66">
        <f t="shared" si="4"/>
        <v>0</v>
      </c>
      <c r="U51" s="66">
        <v>46</v>
      </c>
      <c r="V51" s="15"/>
      <c r="W51" s="12">
        <v>430</v>
      </c>
      <c r="X51" s="12">
        <f t="shared" si="5"/>
        <v>0</v>
      </c>
    </row>
    <row r="52" spans="2:24" ht="19.5" customHeight="1">
      <c r="B52" s="44">
        <v>23</v>
      </c>
      <c r="C52" s="53" t="s">
        <v>223</v>
      </c>
      <c r="D52" s="61" t="s">
        <v>224</v>
      </c>
      <c r="E52" s="152" t="s">
        <v>227</v>
      </c>
      <c r="F52" s="78"/>
      <c r="G52" s="161"/>
      <c r="H52" s="162"/>
      <c r="I52" s="162"/>
      <c r="J52" s="162"/>
      <c r="K52" s="162"/>
      <c r="L52" s="162"/>
      <c r="M52" s="162"/>
      <c r="N52" s="162"/>
      <c r="O52" s="162"/>
      <c r="P52" s="163"/>
      <c r="Q52" s="128"/>
      <c r="R52" s="319">
        <f>SUM(G52:Q52)</f>
        <v>0</v>
      </c>
      <c r="S52" s="269">
        <v>23.4</v>
      </c>
      <c r="T52" s="66">
        <f t="shared" si="4"/>
        <v>0</v>
      </c>
      <c r="U52" s="66">
        <v>21</v>
      </c>
      <c r="V52" s="15"/>
      <c r="W52" s="12">
        <v>1030</v>
      </c>
      <c r="X52" s="12">
        <f t="shared" si="5"/>
        <v>0</v>
      </c>
    </row>
    <row r="53" spans="2:24" ht="19.5" customHeight="1" thickBot="1">
      <c r="B53" s="45">
        <v>24</v>
      </c>
      <c r="C53" s="54" t="s">
        <v>225</v>
      </c>
      <c r="D53" s="62" t="s">
        <v>226</v>
      </c>
      <c r="E53" s="153" t="s">
        <v>227</v>
      </c>
      <c r="F53" s="79"/>
      <c r="G53" s="221"/>
      <c r="H53" s="222"/>
      <c r="I53" s="222"/>
      <c r="J53" s="222"/>
      <c r="K53" s="222"/>
      <c r="L53" s="222"/>
      <c r="M53" s="222"/>
      <c r="N53" s="222"/>
      <c r="O53" s="222"/>
      <c r="P53" s="223"/>
      <c r="Q53" s="129"/>
      <c r="R53" s="321">
        <f>SUM(G53:Q53)</f>
        <v>0</v>
      </c>
      <c r="S53" s="270">
        <v>34.7</v>
      </c>
      <c r="T53" s="67">
        <f t="shared" si="4"/>
        <v>0</v>
      </c>
      <c r="U53" s="67">
        <v>32</v>
      </c>
      <c r="V53" s="182"/>
      <c r="W53" s="183">
        <v>1030</v>
      </c>
      <c r="X53" s="183">
        <f t="shared" si="5"/>
        <v>0</v>
      </c>
    </row>
    <row r="54" spans="2:24" ht="15" customHeight="1" thickBot="1">
      <c r="B54" s="91"/>
      <c r="C54" s="92"/>
      <c r="D54" s="93" t="s">
        <v>334</v>
      </c>
      <c r="E54" s="150"/>
      <c r="F54" s="242"/>
      <c r="G54" s="124"/>
      <c r="H54" s="125"/>
      <c r="I54" s="124"/>
      <c r="J54" s="124"/>
      <c r="K54" s="125"/>
      <c r="L54" s="125"/>
      <c r="M54" s="125"/>
      <c r="N54" s="125"/>
      <c r="O54" s="125"/>
      <c r="P54" s="125"/>
      <c r="Q54" s="126"/>
      <c r="R54" s="322"/>
      <c r="S54" s="267"/>
      <c r="T54" s="312"/>
      <c r="U54" s="313"/>
      <c r="V54" s="33"/>
      <c r="W54" s="34"/>
      <c r="X54" s="230"/>
    </row>
    <row r="55" spans="2:24" ht="19.5" customHeight="1">
      <c r="B55" s="99">
        <v>25</v>
      </c>
      <c r="C55" s="233" t="s">
        <v>356</v>
      </c>
      <c r="D55" s="231"/>
      <c r="E55" s="239"/>
      <c r="F55" s="171"/>
      <c r="G55" s="161"/>
      <c r="H55" s="162"/>
      <c r="I55" s="162"/>
      <c r="J55" s="162"/>
      <c r="K55" s="162"/>
      <c r="L55" s="162"/>
      <c r="M55" s="162"/>
      <c r="N55" s="162"/>
      <c r="O55" s="162"/>
      <c r="P55" s="163"/>
      <c r="Q55" s="127"/>
      <c r="R55" s="321">
        <f aca="true" t="shared" si="7" ref="R55:R60">SUM(G55:Q55)</f>
        <v>0</v>
      </c>
      <c r="S55" s="271">
        <v>3.3</v>
      </c>
      <c r="T55" s="103">
        <f aca="true" t="shared" si="8" ref="T55:T60">R55*S55</f>
        <v>0</v>
      </c>
      <c r="U55" s="103">
        <v>3</v>
      </c>
      <c r="V55" s="33"/>
      <c r="W55" s="34"/>
      <c r="X55" s="230"/>
    </row>
    <row r="56" spans="2:24" ht="19.5" customHeight="1">
      <c r="B56" s="44">
        <v>26</v>
      </c>
      <c r="C56" s="236" t="s">
        <v>357</v>
      </c>
      <c r="D56" s="232"/>
      <c r="E56" s="240"/>
      <c r="F56" s="78"/>
      <c r="G56" s="161"/>
      <c r="H56" s="162"/>
      <c r="I56" s="162"/>
      <c r="J56" s="162"/>
      <c r="K56" s="162"/>
      <c r="L56" s="162"/>
      <c r="M56" s="162"/>
      <c r="N56" s="162"/>
      <c r="O56" s="162"/>
      <c r="P56" s="163"/>
      <c r="Q56" s="128"/>
      <c r="R56" s="321">
        <f t="shared" si="7"/>
        <v>0</v>
      </c>
      <c r="S56" s="269">
        <v>5</v>
      </c>
      <c r="T56" s="66">
        <f t="shared" si="8"/>
        <v>0</v>
      </c>
      <c r="U56" s="66">
        <v>4.5</v>
      </c>
      <c r="V56" s="33"/>
      <c r="W56" s="34"/>
      <c r="X56" s="230"/>
    </row>
    <row r="57" spans="2:24" ht="19.5" customHeight="1">
      <c r="B57" s="44">
        <v>27</v>
      </c>
      <c r="C57" s="234" t="s">
        <v>358</v>
      </c>
      <c r="D57" s="232"/>
      <c r="E57" s="240"/>
      <c r="F57" s="78"/>
      <c r="G57" s="161"/>
      <c r="H57" s="162"/>
      <c r="I57" s="162"/>
      <c r="J57" s="162"/>
      <c r="K57" s="162"/>
      <c r="L57" s="162"/>
      <c r="M57" s="162"/>
      <c r="N57" s="162"/>
      <c r="O57" s="162"/>
      <c r="P57" s="163"/>
      <c r="Q57" s="128"/>
      <c r="R57" s="321">
        <f t="shared" si="7"/>
        <v>0</v>
      </c>
      <c r="S57" s="269">
        <v>3.8</v>
      </c>
      <c r="T57" s="66">
        <f t="shared" si="8"/>
        <v>0</v>
      </c>
      <c r="U57" s="66">
        <v>3.4</v>
      </c>
      <c r="V57" s="33"/>
      <c r="W57" s="34"/>
      <c r="X57" s="230"/>
    </row>
    <row r="58" spans="2:24" ht="19.5" customHeight="1">
      <c r="B58" s="45">
        <v>28</v>
      </c>
      <c r="C58" s="388" t="s">
        <v>364</v>
      </c>
      <c r="D58" s="389"/>
      <c r="E58" s="389"/>
      <c r="F58" s="79"/>
      <c r="G58" s="241"/>
      <c r="H58" s="238"/>
      <c r="I58" s="238"/>
      <c r="J58" s="238"/>
      <c r="K58" s="238"/>
      <c r="L58" s="238"/>
      <c r="M58" s="238"/>
      <c r="N58" s="238"/>
      <c r="O58" s="238"/>
      <c r="P58" s="237"/>
      <c r="Q58" s="129"/>
      <c r="R58" s="321">
        <f t="shared" si="7"/>
        <v>0</v>
      </c>
      <c r="S58" s="270">
        <v>4.9</v>
      </c>
      <c r="T58" s="67">
        <f t="shared" si="8"/>
        <v>0</v>
      </c>
      <c r="U58" s="67">
        <v>5.1</v>
      </c>
      <c r="V58" s="33"/>
      <c r="W58" s="34"/>
      <c r="X58" s="230"/>
    </row>
    <row r="59" spans="2:24" ht="15" customHeight="1" hidden="1" thickBot="1">
      <c r="B59" s="48"/>
      <c r="C59" s="224"/>
      <c r="D59" s="225"/>
      <c r="E59" s="226"/>
      <c r="F59" s="244"/>
      <c r="G59" s="227"/>
      <c r="H59" s="228"/>
      <c r="I59" s="228"/>
      <c r="J59" s="228"/>
      <c r="K59" s="228"/>
      <c r="L59" s="228"/>
      <c r="M59" s="228"/>
      <c r="N59" s="228"/>
      <c r="O59" s="228"/>
      <c r="P59" s="227"/>
      <c r="Q59" s="229"/>
      <c r="R59" s="321">
        <f t="shared" si="7"/>
        <v>0</v>
      </c>
      <c r="S59" s="272"/>
      <c r="T59" s="67">
        <f t="shared" si="8"/>
        <v>0</v>
      </c>
      <c r="U59" s="314"/>
      <c r="V59" s="33"/>
      <c r="W59" s="34"/>
      <c r="X59" s="230"/>
    </row>
    <row r="60" spans="2:24" ht="19.5" customHeight="1" thickBot="1">
      <c r="B60" s="45">
        <v>29</v>
      </c>
      <c r="C60" s="390" t="s">
        <v>349</v>
      </c>
      <c r="D60" s="389"/>
      <c r="E60" s="389"/>
      <c r="F60" s="80"/>
      <c r="G60" s="221"/>
      <c r="H60" s="222"/>
      <c r="I60" s="222"/>
      <c r="J60" s="222"/>
      <c r="K60" s="222"/>
      <c r="L60" s="222"/>
      <c r="M60" s="222"/>
      <c r="N60" s="222"/>
      <c r="O60" s="222"/>
      <c r="P60" s="223"/>
      <c r="Q60" s="129"/>
      <c r="R60" s="321">
        <f t="shared" si="7"/>
        <v>0</v>
      </c>
      <c r="S60" s="270">
        <v>4.9</v>
      </c>
      <c r="T60" s="67">
        <f t="shared" si="8"/>
        <v>0</v>
      </c>
      <c r="U60" s="67">
        <v>5.4</v>
      </c>
      <c r="V60" s="33"/>
      <c r="W60" s="34"/>
      <c r="X60" s="230"/>
    </row>
    <row r="61" spans="2:24" ht="15" customHeight="1" thickBot="1">
      <c r="B61" s="91"/>
      <c r="C61" s="92"/>
      <c r="D61" s="93" t="s">
        <v>261</v>
      </c>
      <c r="E61" s="150"/>
      <c r="F61" s="243"/>
      <c r="G61" s="124"/>
      <c r="H61" s="125"/>
      <c r="I61" s="124"/>
      <c r="J61" s="124"/>
      <c r="K61" s="125"/>
      <c r="L61" s="125"/>
      <c r="M61" s="125"/>
      <c r="N61" s="125"/>
      <c r="O61" s="125"/>
      <c r="P61" s="125"/>
      <c r="Q61" s="126"/>
      <c r="R61" s="287"/>
      <c r="S61" s="273"/>
      <c r="T61" s="312"/>
      <c r="U61" s="313"/>
      <c r="V61" s="185"/>
      <c r="W61" s="181"/>
      <c r="X61" s="184">
        <f t="shared" si="5"/>
        <v>0</v>
      </c>
    </row>
    <row r="62" spans="2:24" ht="19.5" customHeight="1">
      <c r="B62" s="99">
        <v>30</v>
      </c>
      <c r="C62" s="100" t="s">
        <v>105</v>
      </c>
      <c r="D62" s="105" t="s">
        <v>165</v>
      </c>
      <c r="E62" s="151" t="s">
        <v>37</v>
      </c>
      <c r="F62" s="102"/>
      <c r="G62" s="161"/>
      <c r="H62" s="162"/>
      <c r="I62" s="162"/>
      <c r="J62" s="162"/>
      <c r="K62" s="162"/>
      <c r="L62" s="162"/>
      <c r="M62" s="162"/>
      <c r="N62" s="162"/>
      <c r="O62" s="162"/>
      <c r="P62" s="163"/>
      <c r="Q62" s="127"/>
      <c r="R62" s="288">
        <f>SUM(G62:Q62)</f>
        <v>0</v>
      </c>
      <c r="S62" s="271">
        <v>31.9</v>
      </c>
      <c r="T62" s="103">
        <f t="shared" si="4"/>
        <v>0</v>
      </c>
      <c r="U62" s="103">
        <v>39.5</v>
      </c>
      <c r="V62" s="29"/>
      <c r="W62" s="30">
        <v>55</v>
      </c>
      <c r="X62" s="30">
        <f t="shared" si="5"/>
        <v>0</v>
      </c>
    </row>
    <row r="63" spans="2:24" ht="19.5" customHeight="1">
      <c r="B63" s="44">
        <v>31</v>
      </c>
      <c r="C63" s="53" t="s">
        <v>106</v>
      </c>
      <c r="D63" s="61" t="s">
        <v>166</v>
      </c>
      <c r="E63" s="152" t="s">
        <v>38</v>
      </c>
      <c r="F63" s="78"/>
      <c r="G63" s="161"/>
      <c r="H63" s="162"/>
      <c r="I63" s="162"/>
      <c r="J63" s="162"/>
      <c r="K63" s="162"/>
      <c r="L63" s="162"/>
      <c r="M63" s="162"/>
      <c r="N63" s="162"/>
      <c r="O63" s="162"/>
      <c r="P63" s="163"/>
      <c r="Q63" s="128"/>
      <c r="R63" s="289">
        <f aca="true" t="shared" si="9" ref="R63:R154">SUM(G63:Q63)</f>
        <v>0</v>
      </c>
      <c r="S63" s="269">
        <v>11.3</v>
      </c>
      <c r="T63" s="66">
        <f t="shared" si="4"/>
        <v>0</v>
      </c>
      <c r="U63" s="66">
        <v>14</v>
      </c>
      <c r="V63" s="15"/>
      <c r="W63" s="12">
        <v>30</v>
      </c>
      <c r="X63" s="12">
        <f t="shared" si="5"/>
        <v>0</v>
      </c>
    </row>
    <row r="64" spans="2:24" ht="19.5" customHeight="1">
      <c r="B64" s="44">
        <v>32</v>
      </c>
      <c r="C64" s="53" t="s">
        <v>107</v>
      </c>
      <c r="D64" s="61" t="s">
        <v>167</v>
      </c>
      <c r="E64" s="152" t="s">
        <v>39</v>
      </c>
      <c r="F64" s="78"/>
      <c r="G64" s="161"/>
      <c r="H64" s="162"/>
      <c r="I64" s="162"/>
      <c r="J64" s="162"/>
      <c r="K64" s="162"/>
      <c r="L64" s="162"/>
      <c r="M64" s="162"/>
      <c r="N64" s="162"/>
      <c r="O64" s="162"/>
      <c r="P64" s="163"/>
      <c r="Q64" s="128"/>
      <c r="R64" s="289">
        <f t="shared" si="9"/>
        <v>0</v>
      </c>
      <c r="S64" s="269">
        <v>31.9</v>
      </c>
      <c r="T64" s="66">
        <f t="shared" si="4"/>
        <v>0</v>
      </c>
      <c r="U64" s="66">
        <v>39.5</v>
      </c>
      <c r="V64" s="15"/>
      <c r="W64" s="12">
        <v>70</v>
      </c>
      <c r="X64" s="12">
        <f t="shared" si="5"/>
        <v>0</v>
      </c>
    </row>
    <row r="65" spans="2:31" ht="19.5" customHeight="1">
      <c r="B65" s="44">
        <v>33</v>
      </c>
      <c r="C65" s="53" t="s">
        <v>108</v>
      </c>
      <c r="D65" s="61" t="s">
        <v>168</v>
      </c>
      <c r="E65" s="152" t="s">
        <v>40</v>
      </c>
      <c r="F65" s="78"/>
      <c r="G65" s="161"/>
      <c r="H65" s="162"/>
      <c r="I65" s="162"/>
      <c r="J65" s="162"/>
      <c r="K65" s="162"/>
      <c r="L65" s="162"/>
      <c r="M65" s="162"/>
      <c r="N65" s="162"/>
      <c r="O65" s="162"/>
      <c r="P65" s="163"/>
      <c r="Q65" s="128"/>
      <c r="R65" s="289">
        <f t="shared" si="9"/>
        <v>0</v>
      </c>
      <c r="S65" s="269">
        <v>11.3</v>
      </c>
      <c r="T65" s="66">
        <f t="shared" si="4"/>
        <v>0</v>
      </c>
      <c r="U65" s="66">
        <v>14</v>
      </c>
      <c r="V65" s="15"/>
      <c r="W65" s="12">
        <v>35</v>
      </c>
      <c r="X65" s="12">
        <f t="shared" si="5"/>
        <v>0</v>
      </c>
      <c r="AE65" s="166"/>
    </row>
    <row r="66" spans="2:24" ht="19.5" customHeight="1">
      <c r="B66" s="44">
        <v>34</v>
      </c>
      <c r="C66" s="53" t="s">
        <v>109</v>
      </c>
      <c r="D66" s="61" t="s">
        <v>169</v>
      </c>
      <c r="E66" s="152" t="s">
        <v>41</v>
      </c>
      <c r="F66" s="78"/>
      <c r="G66" s="161"/>
      <c r="H66" s="162"/>
      <c r="I66" s="162"/>
      <c r="J66" s="162"/>
      <c r="K66" s="162"/>
      <c r="L66" s="162"/>
      <c r="M66" s="162"/>
      <c r="N66" s="162"/>
      <c r="O66" s="162"/>
      <c r="P66" s="163"/>
      <c r="Q66" s="128"/>
      <c r="R66" s="289">
        <f t="shared" si="9"/>
        <v>0</v>
      </c>
      <c r="S66" s="269">
        <v>15.1</v>
      </c>
      <c r="T66" s="66">
        <f t="shared" si="4"/>
        <v>0</v>
      </c>
      <c r="U66" s="66">
        <v>21</v>
      </c>
      <c r="V66" s="15"/>
      <c r="W66" s="12">
        <v>45</v>
      </c>
      <c r="X66" s="12">
        <f t="shared" si="5"/>
        <v>0</v>
      </c>
    </row>
    <row r="67" spans="2:24" ht="19.5" customHeight="1">
      <c r="B67" s="44">
        <v>35</v>
      </c>
      <c r="C67" s="53" t="s">
        <v>110</v>
      </c>
      <c r="D67" s="61" t="s">
        <v>170</v>
      </c>
      <c r="E67" s="152" t="s">
        <v>42</v>
      </c>
      <c r="F67" s="78"/>
      <c r="G67" s="161"/>
      <c r="H67" s="162"/>
      <c r="I67" s="162"/>
      <c r="J67" s="162"/>
      <c r="K67" s="162"/>
      <c r="L67" s="162"/>
      <c r="M67" s="162"/>
      <c r="N67" s="162"/>
      <c r="O67" s="162"/>
      <c r="P67" s="163"/>
      <c r="Q67" s="128"/>
      <c r="R67" s="289">
        <f t="shared" si="9"/>
        <v>0</v>
      </c>
      <c r="S67" s="269">
        <v>15.1</v>
      </c>
      <c r="T67" s="66">
        <f t="shared" si="4"/>
        <v>0</v>
      </c>
      <c r="U67" s="66">
        <v>21</v>
      </c>
      <c r="V67" s="15"/>
      <c r="W67" s="12">
        <v>65</v>
      </c>
      <c r="X67" s="12">
        <f t="shared" si="5"/>
        <v>0</v>
      </c>
    </row>
    <row r="68" spans="2:24" ht="19.5" customHeight="1">
      <c r="B68" s="44">
        <v>36</v>
      </c>
      <c r="C68" s="53" t="s">
        <v>111</v>
      </c>
      <c r="D68" s="61" t="s">
        <v>171</v>
      </c>
      <c r="E68" s="152" t="s">
        <v>43</v>
      </c>
      <c r="F68" s="78"/>
      <c r="G68" s="161"/>
      <c r="H68" s="162"/>
      <c r="I68" s="162"/>
      <c r="J68" s="162"/>
      <c r="K68" s="162"/>
      <c r="L68" s="162"/>
      <c r="M68" s="162"/>
      <c r="N68" s="162"/>
      <c r="O68" s="162"/>
      <c r="P68" s="163"/>
      <c r="Q68" s="128"/>
      <c r="R68" s="289">
        <f t="shared" si="9"/>
        <v>0</v>
      </c>
      <c r="S68" s="269">
        <v>39.6</v>
      </c>
      <c r="T68" s="66">
        <f t="shared" si="4"/>
        <v>0</v>
      </c>
      <c r="U68" s="66">
        <v>65</v>
      </c>
      <c r="V68" s="15"/>
      <c r="W68" s="12">
        <v>70</v>
      </c>
      <c r="X68" s="12">
        <f t="shared" si="5"/>
        <v>0</v>
      </c>
    </row>
    <row r="69" spans="2:24" ht="19.5" customHeight="1">
      <c r="B69" s="44">
        <v>37</v>
      </c>
      <c r="C69" s="53" t="s">
        <v>112</v>
      </c>
      <c r="D69" s="61" t="s">
        <v>172</v>
      </c>
      <c r="E69" s="152" t="s">
        <v>44</v>
      </c>
      <c r="F69" s="78"/>
      <c r="G69" s="161"/>
      <c r="H69" s="162"/>
      <c r="I69" s="162"/>
      <c r="J69" s="162"/>
      <c r="K69" s="162"/>
      <c r="L69" s="162"/>
      <c r="M69" s="162"/>
      <c r="N69" s="162"/>
      <c r="O69" s="162"/>
      <c r="P69" s="163"/>
      <c r="Q69" s="128"/>
      <c r="R69" s="289">
        <f t="shared" si="9"/>
        <v>0</v>
      </c>
      <c r="S69" s="269">
        <v>23.1</v>
      </c>
      <c r="T69" s="66">
        <f t="shared" si="4"/>
        <v>0</v>
      </c>
      <c r="U69" s="66">
        <v>33</v>
      </c>
      <c r="V69" s="15"/>
      <c r="W69" s="12">
        <v>60</v>
      </c>
      <c r="X69" s="12">
        <f t="shared" si="5"/>
        <v>0</v>
      </c>
    </row>
    <row r="70" spans="2:24" ht="19.5" customHeight="1">
      <c r="B70" s="44">
        <v>38</v>
      </c>
      <c r="C70" s="53" t="s">
        <v>113</v>
      </c>
      <c r="D70" s="61" t="s">
        <v>173</v>
      </c>
      <c r="E70" s="152" t="s">
        <v>45</v>
      </c>
      <c r="F70" s="78"/>
      <c r="G70" s="161"/>
      <c r="H70" s="162"/>
      <c r="I70" s="162"/>
      <c r="J70" s="162"/>
      <c r="K70" s="162"/>
      <c r="L70" s="162"/>
      <c r="M70" s="162"/>
      <c r="N70" s="162"/>
      <c r="O70" s="162"/>
      <c r="P70" s="163"/>
      <c r="Q70" s="128"/>
      <c r="R70" s="289">
        <f t="shared" si="9"/>
        <v>0</v>
      </c>
      <c r="S70" s="269">
        <v>13.9</v>
      </c>
      <c r="T70" s="66">
        <f t="shared" si="4"/>
        <v>0</v>
      </c>
      <c r="U70" s="66">
        <v>20</v>
      </c>
      <c r="V70" s="15"/>
      <c r="W70" s="12">
        <v>50</v>
      </c>
      <c r="X70" s="12">
        <f t="shared" si="5"/>
        <v>0</v>
      </c>
    </row>
    <row r="71" spans="2:24" ht="19.5" customHeight="1">
      <c r="B71" s="44">
        <v>39</v>
      </c>
      <c r="C71" s="53" t="s">
        <v>114</v>
      </c>
      <c r="D71" s="61" t="s">
        <v>174</v>
      </c>
      <c r="E71" s="152" t="s">
        <v>46</v>
      </c>
      <c r="F71" s="78"/>
      <c r="G71" s="161"/>
      <c r="H71" s="162"/>
      <c r="I71" s="162"/>
      <c r="J71" s="162"/>
      <c r="K71" s="162"/>
      <c r="L71" s="162"/>
      <c r="M71" s="162"/>
      <c r="N71" s="162"/>
      <c r="O71" s="162"/>
      <c r="P71" s="163"/>
      <c r="Q71" s="128"/>
      <c r="R71" s="289">
        <f t="shared" si="9"/>
        <v>0</v>
      </c>
      <c r="S71" s="269">
        <v>109.1</v>
      </c>
      <c r="T71" s="66">
        <f t="shared" si="4"/>
        <v>0</v>
      </c>
      <c r="U71" s="66">
        <v>131.5</v>
      </c>
      <c r="V71" s="15"/>
      <c r="W71" s="12">
        <v>175</v>
      </c>
      <c r="X71" s="12">
        <f t="shared" si="5"/>
        <v>0</v>
      </c>
    </row>
    <row r="72" spans="2:24" ht="19.5" customHeight="1">
      <c r="B72" s="44">
        <v>40</v>
      </c>
      <c r="C72" s="53" t="s">
        <v>115</v>
      </c>
      <c r="D72" s="61" t="s">
        <v>175</v>
      </c>
      <c r="E72" s="152" t="s">
        <v>47</v>
      </c>
      <c r="F72" s="78"/>
      <c r="G72" s="161"/>
      <c r="H72" s="162"/>
      <c r="I72" s="162"/>
      <c r="J72" s="162"/>
      <c r="K72" s="162"/>
      <c r="L72" s="162"/>
      <c r="M72" s="162"/>
      <c r="N72" s="162"/>
      <c r="O72" s="162"/>
      <c r="P72" s="163"/>
      <c r="Q72" s="128"/>
      <c r="R72" s="289">
        <f t="shared" si="9"/>
        <v>0</v>
      </c>
      <c r="S72" s="269">
        <v>109.1</v>
      </c>
      <c r="T72" s="66">
        <f t="shared" si="4"/>
        <v>0</v>
      </c>
      <c r="U72" s="66">
        <v>131.5</v>
      </c>
      <c r="V72" s="15"/>
      <c r="W72" s="12">
        <v>235</v>
      </c>
      <c r="X72" s="12">
        <f t="shared" si="5"/>
        <v>0</v>
      </c>
    </row>
    <row r="73" spans="2:24" ht="19.5" customHeight="1">
      <c r="B73" s="44">
        <v>41</v>
      </c>
      <c r="C73" s="53" t="s">
        <v>116</v>
      </c>
      <c r="D73" s="61" t="s">
        <v>176</v>
      </c>
      <c r="E73" s="152" t="s">
        <v>48</v>
      </c>
      <c r="F73" s="78"/>
      <c r="G73" s="161"/>
      <c r="H73" s="162"/>
      <c r="I73" s="162"/>
      <c r="J73" s="162"/>
      <c r="K73" s="162"/>
      <c r="L73" s="162"/>
      <c r="M73" s="162"/>
      <c r="N73" s="162"/>
      <c r="O73" s="162"/>
      <c r="P73" s="163"/>
      <c r="Q73" s="128"/>
      <c r="R73" s="289">
        <f t="shared" si="9"/>
        <v>0</v>
      </c>
      <c r="S73" s="269">
        <v>52</v>
      </c>
      <c r="T73" s="66">
        <f t="shared" si="4"/>
        <v>0</v>
      </c>
      <c r="U73" s="66">
        <v>75</v>
      </c>
      <c r="V73" s="15"/>
      <c r="W73" s="12">
        <v>180</v>
      </c>
      <c r="X73" s="12">
        <f t="shared" si="5"/>
        <v>0</v>
      </c>
    </row>
    <row r="74" spans="2:24" ht="19.5" customHeight="1">
      <c r="B74" s="44">
        <v>42</v>
      </c>
      <c r="C74" s="53" t="s">
        <v>117</v>
      </c>
      <c r="D74" s="61" t="s">
        <v>177</v>
      </c>
      <c r="E74" s="152" t="s">
        <v>49</v>
      </c>
      <c r="F74" s="78"/>
      <c r="G74" s="161"/>
      <c r="H74" s="162"/>
      <c r="I74" s="162"/>
      <c r="J74" s="162"/>
      <c r="K74" s="162"/>
      <c r="L74" s="162"/>
      <c r="M74" s="162"/>
      <c r="N74" s="162"/>
      <c r="O74" s="162"/>
      <c r="P74" s="163"/>
      <c r="Q74" s="128"/>
      <c r="R74" s="289">
        <f t="shared" si="9"/>
        <v>0</v>
      </c>
      <c r="S74" s="269">
        <v>16.2</v>
      </c>
      <c r="T74" s="66">
        <f aca="true" t="shared" si="10" ref="T74:T104">R74*S74</f>
        <v>0</v>
      </c>
      <c r="U74" s="66">
        <v>22</v>
      </c>
      <c r="V74" s="15"/>
      <c r="W74" s="12">
        <v>50</v>
      </c>
      <c r="X74" s="12">
        <f t="shared" si="5"/>
        <v>0</v>
      </c>
    </row>
    <row r="75" spans="2:24" ht="19.5" customHeight="1" thickBot="1">
      <c r="B75" s="45">
        <v>43</v>
      </c>
      <c r="C75" s="54" t="s">
        <v>118</v>
      </c>
      <c r="D75" s="62" t="s">
        <v>178</v>
      </c>
      <c r="E75" s="153" t="s">
        <v>50</v>
      </c>
      <c r="F75" s="79"/>
      <c r="G75" s="161"/>
      <c r="H75" s="162"/>
      <c r="I75" s="162"/>
      <c r="J75" s="162"/>
      <c r="K75" s="162"/>
      <c r="L75" s="162"/>
      <c r="M75" s="162"/>
      <c r="N75" s="162"/>
      <c r="O75" s="162"/>
      <c r="P75" s="163"/>
      <c r="Q75" s="129"/>
      <c r="R75" s="290">
        <f t="shared" si="9"/>
        <v>0</v>
      </c>
      <c r="S75" s="270">
        <v>64.8</v>
      </c>
      <c r="T75" s="67">
        <f t="shared" si="10"/>
        <v>0</v>
      </c>
      <c r="U75" s="67">
        <v>88</v>
      </c>
      <c r="V75" s="38"/>
      <c r="W75" s="13">
        <v>505</v>
      </c>
      <c r="X75" s="13">
        <f t="shared" si="5"/>
        <v>0</v>
      </c>
    </row>
    <row r="76" spans="2:24" ht="15" customHeight="1" thickBot="1">
      <c r="B76" s="91"/>
      <c r="C76" s="92"/>
      <c r="D76" s="93" t="s">
        <v>262</v>
      </c>
      <c r="E76" s="150"/>
      <c r="F76" s="94"/>
      <c r="G76" s="124"/>
      <c r="H76" s="125"/>
      <c r="I76" s="124"/>
      <c r="J76" s="124"/>
      <c r="K76" s="125"/>
      <c r="L76" s="125"/>
      <c r="M76" s="125"/>
      <c r="N76" s="125"/>
      <c r="O76" s="125"/>
      <c r="P76" s="125"/>
      <c r="Q76" s="126"/>
      <c r="R76" s="287"/>
      <c r="S76" s="267"/>
      <c r="T76" s="312"/>
      <c r="U76" s="313"/>
      <c r="V76" s="84"/>
      <c r="W76" s="32"/>
      <c r="X76" s="32"/>
    </row>
    <row r="77" spans="2:24" ht="19.5" customHeight="1">
      <c r="B77" s="99">
        <v>44</v>
      </c>
      <c r="C77" s="100" t="s">
        <v>119</v>
      </c>
      <c r="D77" s="101" t="s">
        <v>179</v>
      </c>
      <c r="E77" s="151" t="s">
        <v>51</v>
      </c>
      <c r="F77" s="102"/>
      <c r="G77" s="161"/>
      <c r="H77" s="162"/>
      <c r="I77" s="162"/>
      <c r="J77" s="162"/>
      <c r="K77" s="162"/>
      <c r="L77" s="162"/>
      <c r="M77" s="162"/>
      <c r="N77" s="162"/>
      <c r="O77" s="162"/>
      <c r="P77" s="163"/>
      <c r="Q77" s="127"/>
      <c r="R77" s="288">
        <f t="shared" si="9"/>
        <v>0</v>
      </c>
      <c r="S77" s="269">
        <v>10.9</v>
      </c>
      <c r="T77" s="103">
        <f t="shared" si="10"/>
        <v>0</v>
      </c>
      <c r="U77" s="103">
        <v>12.5</v>
      </c>
      <c r="V77" s="29"/>
      <c r="W77" s="30">
        <v>295</v>
      </c>
      <c r="X77" s="30">
        <f aca="true" t="shared" si="11" ref="X77:X98">W77*R77</f>
        <v>0</v>
      </c>
    </row>
    <row r="78" spans="2:24" ht="19.5" customHeight="1">
      <c r="B78" s="44">
        <v>45</v>
      </c>
      <c r="C78" s="53" t="s">
        <v>120</v>
      </c>
      <c r="D78" s="61" t="s">
        <v>180</v>
      </c>
      <c r="E78" s="152" t="s">
        <v>51</v>
      </c>
      <c r="F78" s="78"/>
      <c r="G78" s="161"/>
      <c r="H78" s="162"/>
      <c r="I78" s="162"/>
      <c r="J78" s="162"/>
      <c r="K78" s="162"/>
      <c r="L78" s="162"/>
      <c r="M78" s="162"/>
      <c r="N78" s="162"/>
      <c r="O78" s="162"/>
      <c r="P78" s="163"/>
      <c r="Q78" s="128"/>
      <c r="R78" s="289">
        <f t="shared" si="9"/>
        <v>0</v>
      </c>
      <c r="S78" s="269">
        <v>10.9</v>
      </c>
      <c r="T78" s="66">
        <f t="shared" si="10"/>
        <v>0</v>
      </c>
      <c r="U78" s="66">
        <v>12.5</v>
      </c>
      <c r="V78" s="15"/>
      <c r="W78" s="12">
        <v>295</v>
      </c>
      <c r="X78" s="12">
        <f t="shared" si="11"/>
        <v>0</v>
      </c>
    </row>
    <row r="79" spans="2:24" ht="19.5" customHeight="1">
      <c r="B79" s="44">
        <v>46</v>
      </c>
      <c r="C79" s="53" t="s">
        <v>121</v>
      </c>
      <c r="D79" s="63" t="s">
        <v>181</v>
      </c>
      <c r="E79" s="152" t="s">
        <v>52</v>
      </c>
      <c r="F79" s="78"/>
      <c r="G79" s="161"/>
      <c r="H79" s="162"/>
      <c r="I79" s="162"/>
      <c r="J79" s="162"/>
      <c r="K79" s="162"/>
      <c r="L79" s="162"/>
      <c r="M79" s="162"/>
      <c r="N79" s="162"/>
      <c r="O79" s="162"/>
      <c r="P79" s="163"/>
      <c r="Q79" s="128"/>
      <c r="R79" s="289">
        <f t="shared" si="9"/>
        <v>0</v>
      </c>
      <c r="S79" s="269">
        <v>6.7</v>
      </c>
      <c r="T79" s="66">
        <f t="shared" si="10"/>
        <v>0</v>
      </c>
      <c r="U79" s="66">
        <v>7.5</v>
      </c>
      <c r="V79" s="15"/>
      <c r="W79" s="12">
        <v>185</v>
      </c>
      <c r="X79" s="12">
        <f t="shared" si="11"/>
        <v>0</v>
      </c>
    </row>
    <row r="80" spans="2:24" ht="19.5" customHeight="1">
      <c r="B80" s="44">
        <v>47</v>
      </c>
      <c r="C80" s="53" t="s">
        <v>122</v>
      </c>
      <c r="D80" s="63" t="s">
        <v>182</v>
      </c>
      <c r="E80" s="152" t="s">
        <v>74</v>
      </c>
      <c r="F80" s="78"/>
      <c r="G80" s="161"/>
      <c r="H80" s="162"/>
      <c r="I80" s="162"/>
      <c r="J80" s="162"/>
      <c r="K80" s="162"/>
      <c r="L80" s="162"/>
      <c r="M80" s="162"/>
      <c r="N80" s="162"/>
      <c r="O80" s="162"/>
      <c r="P80" s="163"/>
      <c r="Q80" s="128"/>
      <c r="R80" s="289">
        <f t="shared" si="9"/>
        <v>0</v>
      </c>
      <c r="S80" s="269">
        <v>10.2</v>
      </c>
      <c r="T80" s="66">
        <f t="shared" si="10"/>
        <v>0</v>
      </c>
      <c r="U80" s="66">
        <v>11.6</v>
      </c>
      <c r="V80" s="16"/>
      <c r="W80" s="12">
        <v>110</v>
      </c>
      <c r="X80" s="12">
        <f t="shared" si="11"/>
        <v>0</v>
      </c>
    </row>
    <row r="81" spans="2:24" ht="19.5" customHeight="1">
      <c r="B81" s="44">
        <v>48</v>
      </c>
      <c r="C81" s="53" t="s">
        <v>332</v>
      </c>
      <c r="D81" s="63" t="s">
        <v>333</v>
      </c>
      <c r="E81" s="152" t="s">
        <v>239</v>
      </c>
      <c r="F81" s="78"/>
      <c r="G81" s="161"/>
      <c r="H81" s="162"/>
      <c r="I81" s="162"/>
      <c r="J81" s="162"/>
      <c r="K81" s="162"/>
      <c r="L81" s="162"/>
      <c r="M81" s="162"/>
      <c r="N81" s="162"/>
      <c r="O81" s="162"/>
      <c r="P81" s="163"/>
      <c r="Q81" s="128"/>
      <c r="R81" s="289">
        <f t="shared" si="9"/>
        <v>0</v>
      </c>
      <c r="S81" s="269">
        <v>6.6</v>
      </c>
      <c r="T81" s="66">
        <f t="shared" si="10"/>
        <v>0</v>
      </c>
      <c r="U81" s="66">
        <v>7.5</v>
      </c>
      <c r="V81" s="16"/>
      <c r="W81" s="12"/>
      <c r="X81" s="12"/>
    </row>
    <row r="82" spans="2:24" ht="19.5" customHeight="1">
      <c r="B82" s="44">
        <v>49</v>
      </c>
      <c r="C82" s="53" t="s">
        <v>123</v>
      </c>
      <c r="D82" s="63" t="s">
        <v>183</v>
      </c>
      <c r="E82" s="152" t="s">
        <v>258</v>
      </c>
      <c r="F82" s="78"/>
      <c r="G82" s="161"/>
      <c r="H82" s="162"/>
      <c r="I82" s="162"/>
      <c r="J82" s="162"/>
      <c r="K82" s="162"/>
      <c r="L82" s="162"/>
      <c r="M82" s="162"/>
      <c r="N82" s="162"/>
      <c r="O82" s="162"/>
      <c r="P82" s="163"/>
      <c r="Q82" s="128"/>
      <c r="R82" s="289">
        <f t="shared" si="9"/>
        <v>0</v>
      </c>
      <c r="S82" s="269">
        <v>8.9</v>
      </c>
      <c r="T82" s="66">
        <f t="shared" si="10"/>
        <v>0</v>
      </c>
      <c r="U82" s="66">
        <v>10</v>
      </c>
      <c r="V82" s="15"/>
      <c r="W82" s="12">
        <v>200</v>
      </c>
      <c r="X82" s="12">
        <f t="shared" si="11"/>
        <v>0</v>
      </c>
    </row>
    <row r="83" spans="2:24" ht="19.5" customHeight="1">
      <c r="B83" s="44">
        <v>50</v>
      </c>
      <c r="C83" s="53" t="s">
        <v>341</v>
      </c>
      <c r="D83" s="63" t="s">
        <v>184</v>
      </c>
      <c r="E83" s="152" t="s">
        <v>342</v>
      </c>
      <c r="F83" s="78"/>
      <c r="G83" s="161"/>
      <c r="H83" s="162"/>
      <c r="I83" s="162"/>
      <c r="J83" s="162"/>
      <c r="K83" s="162"/>
      <c r="L83" s="162"/>
      <c r="M83" s="162"/>
      <c r="N83" s="162"/>
      <c r="O83" s="162"/>
      <c r="P83" s="163"/>
      <c r="Q83" s="128"/>
      <c r="R83" s="289">
        <f t="shared" si="9"/>
        <v>0</v>
      </c>
      <c r="S83" s="269">
        <v>3.4</v>
      </c>
      <c r="T83" s="66">
        <f t="shared" si="10"/>
        <v>0</v>
      </c>
      <c r="U83" s="66">
        <v>3.8</v>
      </c>
      <c r="V83" s="15"/>
      <c r="W83" s="12">
        <v>190</v>
      </c>
      <c r="X83" s="12">
        <f t="shared" si="11"/>
        <v>0</v>
      </c>
    </row>
    <row r="84" spans="2:24" ht="19.5" customHeight="1">
      <c r="B84" s="44">
        <v>51</v>
      </c>
      <c r="C84" s="53" t="s">
        <v>245</v>
      </c>
      <c r="D84" s="63" t="s">
        <v>243</v>
      </c>
      <c r="E84" s="152" t="s">
        <v>244</v>
      </c>
      <c r="F84" s="78"/>
      <c r="G84" s="161"/>
      <c r="H84" s="162"/>
      <c r="I84" s="162"/>
      <c r="J84" s="162"/>
      <c r="K84" s="162"/>
      <c r="L84" s="162"/>
      <c r="M84" s="162"/>
      <c r="N84" s="162"/>
      <c r="O84" s="162"/>
      <c r="P84" s="163"/>
      <c r="Q84" s="128"/>
      <c r="R84" s="289">
        <f>SUM(G84:Q84)</f>
        <v>0</v>
      </c>
      <c r="S84" s="269">
        <v>7.9</v>
      </c>
      <c r="T84" s="66">
        <f>R84*S84</f>
        <v>0</v>
      </c>
      <c r="U84" s="66">
        <v>8.8</v>
      </c>
      <c r="V84" s="33"/>
      <c r="W84" s="34">
        <v>220</v>
      </c>
      <c r="X84" s="12">
        <f t="shared" si="11"/>
        <v>0</v>
      </c>
    </row>
    <row r="85" spans="2:24" ht="19.5" customHeight="1">
      <c r="B85" s="44">
        <v>52</v>
      </c>
      <c r="C85" s="53" t="s">
        <v>328</v>
      </c>
      <c r="D85" s="63" t="s">
        <v>329</v>
      </c>
      <c r="E85" s="152" t="s">
        <v>330</v>
      </c>
      <c r="F85" s="78"/>
      <c r="G85" s="161"/>
      <c r="H85" s="162"/>
      <c r="I85" s="162"/>
      <c r="J85" s="162"/>
      <c r="K85" s="162"/>
      <c r="L85" s="162"/>
      <c r="M85" s="162"/>
      <c r="N85" s="162"/>
      <c r="O85" s="162"/>
      <c r="P85" s="163"/>
      <c r="Q85" s="128"/>
      <c r="R85" s="289">
        <f>SUM(G85:Q85)</f>
        <v>0</v>
      </c>
      <c r="S85" s="269">
        <v>6.4</v>
      </c>
      <c r="T85" s="66">
        <f>R85*S85</f>
        <v>0</v>
      </c>
      <c r="U85" s="66">
        <v>7.3</v>
      </c>
      <c r="V85" s="33"/>
      <c r="W85" s="34"/>
      <c r="X85" s="12"/>
    </row>
    <row r="86" spans="2:24" ht="19.5" customHeight="1">
      <c r="B86" s="44">
        <v>53</v>
      </c>
      <c r="C86" s="53" t="s">
        <v>230</v>
      </c>
      <c r="D86" s="63" t="s">
        <v>231</v>
      </c>
      <c r="E86" s="152" t="s">
        <v>237</v>
      </c>
      <c r="F86" s="78"/>
      <c r="G86" s="161"/>
      <c r="H86" s="162"/>
      <c r="I86" s="162"/>
      <c r="J86" s="162"/>
      <c r="K86" s="162"/>
      <c r="L86" s="162"/>
      <c r="M86" s="162"/>
      <c r="N86" s="162"/>
      <c r="O86" s="162"/>
      <c r="P86" s="163"/>
      <c r="Q86" s="128"/>
      <c r="R86" s="289">
        <f t="shared" si="9"/>
        <v>0</v>
      </c>
      <c r="S86" s="269">
        <v>10.8</v>
      </c>
      <c r="T86" s="66">
        <f t="shared" si="10"/>
        <v>0</v>
      </c>
      <c r="U86" s="66">
        <v>12</v>
      </c>
      <c r="V86" s="15"/>
      <c r="W86" s="12">
        <v>120</v>
      </c>
      <c r="X86" s="12">
        <f t="shared" si="11"/>
        <v>0</v>
      </c>
    </row>
    <row r="87" spans="2:24" ht="19.5" customHeight="1">
      <c r="B87" s="44">
        <v>54</v>
      </c>
      <c r="C87" s="53" t="s">
        <v>232</v>
      </c>
      <c r="D87" s="63" t="s">
        <v>233</v>
      </c>
      <c r="E87" s="152" t="s">
        <v>237</v>
      </c>
      <c r="F87" s="78"/>
      <c r="G87" s="161"/>
      <c r="H87" s="162"/>
      <c r="I87" s="162"/>
      <c r="J87" s="162"/>
      <c r="K87" s="162"/>
      <c r="L87" s="162"/>
      <c r="M87" s="162"/>
      <c r="N87" s="162"/>
      <c r="O87" s="162"/>
      <c r="P87" s="163"/>
      <c r="Q87" s="128"/>
      <c r="R87" s="289">
        <f t="shared" si="9"/>
        <v>0</v>
      </c>
      <c r="S87" s="269">
        <v>10.8</v>
      </c>
      <c r="T87" s="66">
        <f t="shared" si="10"/>
        <v>0</v>
      </c>
      <c r="U87" s="66">
        <v>12</v>
      </c>
      <c r="V87" s="15"/>
      <c r="W87" s="12">
        <v>130</v>
      </c>
      <c r="X87" s="12">
        <f t="shared" si="11"/>
        <v>0</v>
      </c>
    </row>
    <row r="88" spans="2:24" ht="19.5" customHeight="1">
      <c r="B88" s="44">
        <v>55</v>
      </c>
      <c r="C88" s="53" t="s">
        <v>234</v>
      </c>
      <c r="D88" s="63" t="s">
        <v>235</v>
      </c>
      <c r="E88" s="152" t="s">
        <v>238</v>
      </c>
      <c r="F88" s="78"/>
      <c r="G88" s="161"/>
      <c r="H88" s="162"/>
      <c r="I88" s="162"/>
      <c r="J88" s="162"/>
      <c r="K88" s="162"/>
      <c r="L88" s="162"/>
      <c r="M88" s="162"/>
      <c r="N88" s="162"/>
      <c r="O88" s="162"/>
      <c r="P88" s="163"/>
      <c r="Q88" s="128"/>
      <c r="R88" s="289">
        <f t="shared" si="9"/>
        <v>0</v>
      </c>
      <c r="S88" s="269">
        <v>13.4</v>
      </c>
      <c r="T88" s="66">
        <f t="shared" si="10"/>
        <v>0</v>
      </c>
      <c r="U88" s="66">
        <v>15.5</v>
      </c>
      <c r="V88" s="15"/>
      <c r="W88" s="12">
        <v>70</v>
      </c>
      <c r="X88" s="12">
        <f t="shared" si="11"/>
        <v>0</v>
      </c>
    </row>
    <row r="89" spans="2:24" ht="19.5" customHeight="1">
      <c r="B89" s="44">
        <v>56</v>
      </c>
      <c r="C89" s="53" t="s">
        <v>236</v>
      </c>
      <c r="D89" s="63" t="s">
        <v>240</v>
      </c>
      <c r="E89" s="152" t="s">
        <v>239</v>
      </c>
      <c r="F89" s="78"/>
      <c r="G89" s="161"/>
      <c r="H89" s="162"/>
      <c r="I89" s="162"/>
      <c r="J89" s="162"/>
      <c r="K89" s="162"/>
      <c r="L89" s="162"/>
      <c r="M89" s="162"/>
      <c r="N89" s="162"/>
      <c r="O89" s="162"/>
      <c r="P89" s="163"/>
      <c r="Q89" s="128"/>
      <c r="R89" s="289">
        <f t="shared" si="9"/>
        <v>0</v>
      </c>
      <c r="S89" s="269">
        <v>13.4</v>
      </c>
      <c r="T89" s="66">
        <f t="shared" si="10"/>
        <v>0</v>
      </c>
      <c r="U89" s="66">
        <v>15.5</v>
      </c>
      <c r="V89" s="15"/>
      <c r="W89" s="12">
        <v>50</v>
      </c>
      <c r="X89" s="12">
        <f t="shared" si="11"/>
        <v>0</v>
      </c>
    </row>
    <row r="90" spans="2:24" ht="19.5" customHeight="1" thickBot="1">
      <c r="B90" s="44">
        <v>57</v>
      </c>
      <c r="C90" s="53" t="s">
        <v>241</v>
      </c>
      <c r="D90" s="63" t="s">
        <v>242</v>
      </c>
      <c r="E90" s="152" t="s">
        <v>51</v>
      </c>
      <c r="F90" s="78"/>
      <c r="G90" s="161"/>
      <c r="H90" s="162"/>
      <c r="I90" s="162"/>
      <c r="J90" s="162"/>
      <c r="K90" s="162"/>
      <c r="L90" s="162"/>
      <c r="M90" s="162"/>
      <c r="N90" s="162"/>
      <c r="O90" s="162"/>
      <c r="P90" s="163"/>
      <c r="Q90" s="128"/>
      <c r="R90" s="289">
        <f t="shared" si="9"/>
        <v>0</v>
      </c>
      <c r="S90" s="269">
        <v>10.8</v>
      </c>
      <c r="T90" s="66">
        <f t="shared" si="10"/>
        <v>0</v>
      </c>
      <c r="U90" s="66">
        <v>12</v>
      </c>
      <c r="V90" s="15"/>
      <c r="W90" s="12">
        <v>300</v>
      </c>
      <c r="X90" s="12">
        <f t="shared" si="11"/>
        <v>0</v>
      </c>
    </row>
    <row r="91" spans="2:24" ht="19.5" customHeight="1" hidden="1">
      <c r="B91" s="44"/>
      <c r="C91" s="53" t="s">
        <v>124</v>
      </c>
      <c r="D91" s="63" t="s">
        <v>185</v>
      </c>
      <c r="E91" s="152" t="s">
        <v>53</v>
      </c>
      <c r="F91" s="78"/>
      <c r="G91" s="161"/>
      <c r="H91" s="162"/>
      <c r="I91" s="162"/>
      <c r="J91" s="162"/>
      <c r="K91" s="162"/>
      <c r="L91" s="162"/>
      <c r="M91" s="162"/>
      <c r="N91" s="162"/>
      <c r="O91" s="162"/>
      <c r="P91" s="163"/>
      <c r="Q91" s="128"/>
      <c r="R91" s="289">
        <f t="shared" si="9"/>
        <v>0</v>
      </c>
      <c r="S91" s="271">
        <v>22.4</v>
      </c>
      <c r="T91" s="66">
        <f t="shared" si="10"/>
        <v>0</v>
      </c>
      <c r="U91" s="66">
        <v>26</v>
      </c>
      <c r="V91" s="15"/>
      <c r="W91" s="12">
        <v>160</v>
      </c>
      <c r="X91" s="12">
        <f t="shared" si="11"/>
        <v>0</v>
      </c>
    </row>
    <row r="92" spans="2:24" ht="19.5" customHeight="1" hidden="1">
      <c r="B92" s="44"/>
      <c r="C92" s="53" t="s">
        <v>125</v>
      </c>
      <c r="D92" s="63" t="s">
        <v>186</v>
      </c>
      <c r="E92" s="152" t="s">
        <v>54</v>
      </c>
      <c r="F92" s="78"/>
      <c r="G92" s="161"/>
      <c r="H92" s="162"/>
      <c r="I92" s="162"/>
      <c r="J92" s="162"/>
      <c r="K92" s="162"/>
      <c r="L92" s="162"/>
      <c r="M92" s="162"/>
      <c r="N92" s="162"/>
      <c r="O92" s="162"/>
      <c r="P92" s="163"/>
      <c r="Q92" s="128"/>
      <c r="R92" s="289">
        <f t="shared" si="9"/>
        <v>0</v>
      </c>
      <c r="S92" s="269">
        <v>23.2</v>
      </c>
      <c r="T92" s="66">
        <f t="shared" si="10"/>
        <v>0</v>
      </c>
      <c r="U92" s="66">
        <v>27</v>
      </c>
      <c r="V92" s="15"/>
      <c r="W92" s="12">
        <v>170</v>
      </c>
      <c r="X92" s="12">
        <f t="shared" si="11"/>
        <v>0</v>
      </c>
    </row>
    <row r="93" spans="2:24" ht="19.5" customHeight="1" hidden="1">
      <c r="B93" s="44"/>
      <c r="C93" s="53" t="s">
        <v>126</v>
      </c>
      <c r="D93" s="63" t="s">
        <v>187</v>
      </c>
      <c r="E93" s="152" t="s">
        <v>55</v>
      </c>
      <c r="F93" s="78"/>
      <c r="G93" s="161"/>
      <c r="H93" s="162"/>
      <c r="I93" s="162"/>
      <c r="J93" s="162"/>
      <c r="K93" s="162"/>
      <c r="L93" s="162"/>
      <c r="M93" s="162"/>
      <c r="N93" s="162"/>
      <c r="O93" s="162"/>
      <c r="P93" s="163"/>
      <c r="Q93" s="128"/>
      <c r="R93" s="289">
        <f t="shared" si="9"/>
        <v>0</v>
      </c>
      <c r="S93" s="269">
        <v>36.8</v>
      </c>
      <c r="T93" s="66">
        <f t="shared" si="10"/>
        <v>0</v>
      </c>
      <c r="U93" s="66">
        <v>42</v>
      </c>
      <c r="V93" s="15"/>
      <c r="W93" s="12">
        <v>120</v>
      </c>
      <c r="X93" s="12">
        <f t="shared" si="11"/>
        <v>0</v>
      </c>
    </row>
    <row r="94" spans="2:24" ht="19.5" customHeight="1" hidden="1" thickBot="1">
      <c r="B94" s="46"/>
      <c r="C94" s="55" t="s">
        <v>127</v>
      </c>
      <c r="D94" s="64" t="s">
        <v>188</v>
      </c>
      <c r="E94" s="154" t="s">
        <v>55</v>
      </c>
      <c r="F94" s="80"/>
      <c r="G94" s="161"/>
      <c r="H94" s="162"/>
      <c r="I94" s="162"/>
      <c r="J94" s="162"/>
      <c r="K94" s="162"/>
      <c r="L94" s="162"/>
      <c r="M94" s="162"/>
      <c r="N94" s="162"/>
      <c r="O94" s="162"/>
      <c r="P94" s="163"/>
      <c r="Q94" s="130"/>
      <c r="R94" s="291">
        <f t="shared" si="9"/>
        <v>0</v>
      </c>
      <c r="S94" s="274">
        <v>39</v>
      </c>
      <c r="T94" s="68">
        <f t="shared" si="10"/>
        <v>0</v>
      </c>
      <c r="U94" s="68">
        <v>45</v>
      </c>
      <c r="V94" s="38"/>
      <c r="W94" s="13">
        <v>120</v>
      </c>
      <c r="X94" s="13">
        <f t="shared" si="11"/>
        <v>0</v>
      </c>
    </row>
    <row r="95" spans="2:24" ht="15" customHeight="1" hidden="1">
      <c r="B95" s="47"/>
      <c r="C95" s="21" t="s">
        <v>128</v>
      </c>
      <c r="D95" s="35" t="s">
        <v>189</v>
      </c>
      <c r="E95" s="155" t="s">
        <v>56</v>
      </c>
      <c r="F95" s="81"/>
      <c r="G95" s="131"/>
      <c r="H95" s="132"/>
      <c r="I95" s="133"/>
      <c r="J95" s="132"/>
      <c r="K95" s="133"/>
      <c r="L95" s="132"/>
      <c r="M95" s="133"/>
      <c r="N95" s="132"/>
      <c r="O95" s="132"/>
      <c r="P95" s="132"/>
      <c r="Q95" s="133"/>
      <c r="R95" s="292">
        <f t="shared" si="9"/>
        <v>0</v>
      </c>
      <c r="S95" s="275">
        <v>36.8</v>
      </c>
      <c r="T95" s="5">
        <f t="shared" si="10"/>
        <v>0</v>
      </c>
      <c r="U95" s="5">
        <v>0</v>
      </c>
      <c r="V95" s="29">
        <v>60</v>
      </c>
      <c r="W95" s="30"/>
      <c r="X95" s="30">
        <f t="shared" si="11"/>
        <v>0</v>
      </c>
    </row>
    <row r="96" spans="2:24" ht="15" customHeight="1" hidden="1">
      <c r="B96" s="47"/>
      <c r="C96" s="21" t="s">
        <v>129</v>
      </c>
      <c r="D96" s="22" t="s">
        <v>190</v>
      </c>
      <c r="E96" s="156" t="s">
        <v>56</v>
      </c>
      <c r="F96" s="82"/>
      <c r="G96" s="134"/>
      <c r="H96" s="135"/>
      <c r="I96" s="136"/>
      <c r="J96" s="135"/>
      <c r="K96" s="136"/>
      <c r="L96" s="135"/>
      <c r="M96" s="136"/>
      <c r="N96" s="135"/>
      <c r="O96" s="136"/>
      <c r="P96" s="137"/>
      <c r="Q96" s="136"/>
      <c r="R96" s="292">
        <f t="shared" si="9"/>
        <v>0</v>
      </c>
      <c r="S96" s="276">
        <v>39</v>
      </c>
      <c r="T96" s="4">
        <f t="shared" si="10"/>
        <v>0</v>
      </c>
      <c r="U96" s="5">
        <v>0</v>
      </c>
      <c r="V96" s="15">
        <v>60</v>
      </c>
      <c r="W96" s="12"/>
      <c r="X96" s="12">
        <f t="shared" si="11"/>
        <v>0</v>
      </c>
    </row>
    <row r="97" spans="2:24" ht="15" customHeight="1" hidden="1">
      <c r="B97" s="47"/>
      <c r="C97" s="21" t="s">
        <v>130</v>
      </c>
      <c r="D97" s="22" t="s">
        <v>191</v>
      </c>
      <c r="E97" s="156" t="s">
        <v>56</v>
      </c>
      <c r="F97" s="82"/>
      <c r="G97" s="134"/>
      <c r="H97" s="135"/>
      <c r="I97" s="136"/>
      <c r="J97" s="135"/>
      <c r="K97" s="136"/>
      <c r="L97" s="135"/>
      <c r="M97" s="136"/>
      <c r="N97" s="135"/>
      <c r="O97" s="136"/>
      <c r="P97" s="137"/>
      <c r="Q97" s="136"/>
      <c r="R97" s="292">
        <f t="shared" si="9"/>
        <v>0</v>
      </c>
      <c r="S97" s="277">
        <v>1.2</v>
      </c>
      <c r="T97" s="5">
        <f t="shared" si="10"/>
        <v>0</v>
      </c>
      <c r="U97" s="5">
        <v>0</v>
      </c>
      <c r="V97" s="15">
        <v>60</v>
      </c>
      <c r="W97" s="12"/>
      <c r="X97" s="12">
        <f t="shared" si="11"/>
        <v>0</v>
      </c>
    </row>
    <row r="98" spans="2:24" ht="15" customHeight="1" hidden="1">
      <c r="B98" s="48"/>
      <c r="C98" s="25" t="s">
        <v>131</v>
      </c>
      <c r="D98" s="23" t="s">
        <v>208</v>
      </c>
      <c r="E98" s="157" t="s">
        <v>57</v>
      </c>
      <c r="F98" s="83"/>
      <c r="G98" s="138"/>
      <c r="H98" s="139"/>
      <c r="I98" s="140"/>
      <c r="J98" s="139"/>
      <c r="K98" s="140"/>
      <c r="L98" s="139"/>
      <c r="M98" s="140"/>
      <c r="N98" s="139"/>
      <c r="O98" s="140"/>
      <c r="P98" s="141"/>
      <c r="Q98" s="140"/>
      <c r="R98" s="293">
        <f t="shared" si="9"/>
        <v>0</v>
      </c>
      <c r="S98" s="278">
        <v>4.1</v>
      </c>
      <c r="T98" s="24">
        <f t="shared" si="10"/>
        <v>0</v>
      </c>
      <c r="U98" s="24">
        <v>0</v>
      </c>
      <c r="V98" s="16">
        <v>75</v>
      </c>
      <c r="W98" s="12"/>
      <c r="X98" s="12">
        <f t="shared" si="11"/>
        <v>0</v>
      </c>
    </row>
    <row r="99" spans="2:24" ht="15" customHeight="1" thickBot="1">
      <c r="B99" s="91"/>
      <c r="C99" s="92"/>
      <c r="D99" s="93" t="s">
        <v>263</v>
      </c>
      <c r="E99" s="150"/>
      <c r="F99" s="94"/>
      <c r="G99" s="124"/>
      <c r="H99" s="125"/>
      <c r="I99" s="124"/>
      <c r="J99" s="124"/>
      <c r="K99" s="125"/>
      <c r="L99" s="125"/>
      <c r="M99" s="125"/>
      <c r="N99" s="125"/>
      <c r="O99" s="125"/>
      <c r="P99" s="125"/>
      <c r="Q99" s="126"/>
      <c r="R99" s="287"/>
      <c r="S99" s="95"/>
      <c r="T99" s="312"/>
      <c r="U99" s="313"/>
      <c r="V99" s="84"/>
      <c r="W99" s="32"/>
      <c r="X99" s="32"/>
    </row>
    <row r="100" spans="2:24" ht="15" customHeight="1" hidden="1">
      <c r="B100" s="99"/>
      <c r="C100" s="100" t="s">
        <v>132</v>
      </c>
      <c r="D100" s="101" t="s">
        <v>192</v>
      </c>
      <c r="E100" s="151" t="s">
        <v>257</v>
      </c>
      <c r="F100" s="102"/>
      <c r="G100" s="161"/>
      <c r="H100" s="162"/>
      <c r="I100" s="162"/>
      <c r="J100" s="162"/>
      <c r="K100" s="162"/>
      <c r="L100" s="162"/>
      <c r="M100" s="162"/>
      <c r="N100" s="162"/>
      <c r="O100" s="162"/>
      <c r="P100" s="163"/>
      <c r="Q100" s="127"/>
      <c r="R100" s="288">
        <f t="shared" si="9"/>
        <v>0</v>
      </c>
      <c r="S100" s="279">
        <v>0.4</v>
      </c>
      <c r="T100" s="103">
        <f t="shared" si="10"/>
        <v>0</v>
      </c>
      <c r="U100" s="103">
        <v>0</v>
      </c>
      <c r="V100" s="15"/>
      <c r="W100" s="12">
        <v>20</v>
      </c>
      <c r="X100" s="12">
        <f aca="true" t="shared" si="12" ref="X100:X135">W100*R100</f>
        <v>0</v>
      </c>
    </row>
    <row r="101" spans="2:24" ht="15" customHeight="1" hidden="1">
      <c r="B101" s="44"/>
      <c r="C101" s="53" t="s">
        <v>133</v>
      </c>
      <c r="D101" s="63" t="s">
        <v>193</v>
      </c>
      <c r="E101" s="152" t="s">
        <v>57</v>
      </c>
      <c r="F101" s="78"/>
      <c r="G101" s="161"/>
      <c r="H101" s="162"/>
      <c r="I101" s="162"/>
      <c r="J101" s="162"/>
      <c r="K101" s="162"/>
      <c r="L101" s="162"/>
      <c r="M101" s="162"/>
      <c r="N101" s="162"/>
      <c r="O101" s="162"/>
      <c r="P101" s="163"/>
      <c r="Q101" s="128"/>
      <c r="R101" s="289">
        <f t="shared" si="9"/>
        <v>0</v>
      </c>
      <c r="S101" s="280">
        <v>0.55</v>
      </c>
      <c r="T101" s="66">
        <f t="shared" si="10"/>
        <v>0</v>
      </c>
      <c r="U101" s="66">
        <v>0</v>
      </c>
      <c r="V101" s="15"/>
      <c r="W101" s="12"/>
      <c r="X101" s="12">
        <f t="shared" si="12"/>
        <v>0</v>
      </c>
    </row>
    <row r="102" spans="2:24" ht="15" customHeight="1" hidden="1">
      <c r="B102" s="44"/>
      <c r="C102" s="53" t="s">
        <v>134</v>
      </c>
      <c r="D102" s="63" t="s">
        <v>194</v>
      </c>
      <c r="E102" s="152" t="s">
        <v>57</v>
      </c>
      <c r="F102" s="78"/>
      <c r="G102" s="161"/>
      <c r="H102" s="162"/>
      <c r="I102" s="162"/>
      <c r="J102" s="162"/>
      <c r="K102" s="162"/>
      <c r="L102" s="162"/>
      <c r="M102" s="162"/>
      <c r="N102" s="162"/>
      <c r="O102" s="162"/>
      <c r="P102" s="163"/>
      <c r="Q102" s="128"/>
      <c r="R102" s="289">
        <f t="shared" si="9"/>
        <v>0</v>
      </c>
      <c r="S102" s="280">
        <v>0.55</v>
      </c>
      <c r="T102" s="66">
        <f t="shared" si="10"/>
        <v>0</v>
      </c>
      <c r="U102" s="66">
        <v>0</v>
      </c>
      <c r="V102" s="15"/>
      <c r="W102" s="12"/>
      <c r="X102" s="12">
        <f t="shared" si="12"/>
        <v>0</v>
      </c>
    </row>
    <row r="103" spans="2:24" ht="15" customHeight="1" hidden="1">
      <c r="B103" s="44"/>
      <c r="C103" s="53" t="s">
        <v>135</v>
      </c>
      <c r="D103" s="63" t="s">
        <v>195</v>
      </c>
      <c r="E103" s="152" t="s">
        <v>57</v>
      </c>
      <c r="F103" s="78"/>
      <c r="G103" s="161"/>
      <c r="H103" s="162"/>
      <c r="I103" s="162"/>
      <c r="J103" s="162"/>
      <c r="K103" s="162"/>
      <c r="L103" s="162"/>
      <c r="M103" s="162"/>
      <c r="N103" s="162"/>
      <c r="O103" s="162"/>
      <c r="P103" s="163"/>
      <c r="Q103" s="128"/>
      <c r="R103" s="289">
        <f t="shared" si="9"/>
        <v>0</v>
      </c>
      <c r="S103" s="280">
        <v>0.55</v>
      </c>
      <c r="T103" s="66">
        <f t="shared" si="10"/>
        <v>0</v>
      </c>
      <c r="U103" s="66">
        <v>0</v>
      </c>
      <c r="V103" s="15"/>
      <c r="W103" s="12"/>
      <c r="X103" s="12">
        <f t="shared" si="12"/>
        <v>0</v>
      </c>
    </row>
    <row r="104" spans="2:24" ht="15" customHeight="1" hidden="1">
      <c r="B104" s="44"/>
      <c r="C104" s="53" t="s">
        <v>136</v>
      </c>
      <c r="D104" s="63" t="s">
        <v>196</v>
      </c>
      <c r="E104" s="152" t="s">
        <v>57</v>
      </c>
      <c r="F104" s="78"/>
      <c r="G104" s="161"/>
      <c r="H104" s="162"/>
      <c r="I104" s="162"/>
      <c r="J104" s="162"/>
      <c r="K104" s="162"/>
      <c r="L104" s="162"/>
      <c r="M104" s="162"/>
      <c r="N104" s="162"/>
      <c r="O104" s="162"/>
      <c r="P104" s="163"/>
      <c r="Q104" s="128"/>
      <c r="R104" s="289">
        <f t="shared" si="9"/>
        <v>0</v>
      </c>
      <c r="S104" s="280">
        <v>0.55</v>
      </c>
      <c r="T104" s="66">
        <f t="shared" si="10"/>
        <v>0</v>
      </c>
      <c r="U104" s="66">
        <v>0</v>
      </c>
      <c r="V104" s="15"/>
      <c r="W104" s="12"/>
      <c r="X104" s="12">
        <f t="shared" si="12"/>
        <v>0</v>
      </c>
    </row>
    <row r="105" spans="2:24" ht="19.5" customHeight="1">
      <c r="B105" s="44">
        <v>58</v>
      </c>
      <c r="C105" s="53" t="s">
        <v>331</v>
      </c>
      <c r="D105" s="63" t="s">
        <v>197</v>
      </c>
      <c r="E105" s="152" t="s">
        <v>257</v>
      </c>
      <c r="F105" s="78"/>
      <c r="G105" s="161"/>
      <c r="H105" s="162"/>
      <c r="I105" s="162"/>
      <c r="J105" s="162"/>
      <c r="K105" s="162"/>
      <c r="L105" s="162"/>
      <c r="M105" s="162"/>
      <c r="N105" s="162"/>
      <c r="O105" s="162"/>
      <c r="P105" s="163"/>
      <c r="Q105" s="128"/>
      <c r="R105" s="289">
        <f t="shared" si="9"/>
        <v>0</v>
      </c>
      <c r="S105" s="281">
        <v>1.7</v>
      </c>
      <c r="T105" s="66">
        <f aca="true" t="shared" si="13" ref="T105:T113">R105*S105</f>
        <v>0</v>
      </c>
      <c r="U105" s="66">
        <v>0</v>
      </c>
      <c r="V105" s="15"/>
      <c r="W105" s="12">
        <v>195</v>
      </c>
      <c r="X105" s="12">
        <f t="shared" si="12"/>
        <v>0</v>
      </c>
    </row>
    <row r="106" spans="2:24" ht="15" customHeight="1" hidden="1">
      <c r="B106" s="44"/>
      <c r="C106" s="53" t="s">
        <v>137</v>
      </c>
      <c r="D106" s="63" t="s">
        <v>198</v>
      </c>
      <c r="E106" s="152" t="s">
        <v>57</v>
      </c>
      <c r="F106" s="78"/>
      <c r="G106" s="161"/>
      <c r="H106" s="162"/>
      <c r="I106" s="162"/>
      <c r="J106" s="162"/>
      <c r="K106" s="162"/>
      <c r="L106" s="162"/>
      <c r="M106" s="162"/>
      <c r="N106" s="162"/>
      <c r="O106" s="162"/>
      <c r="P106" s="163"/>
      <c r="Q106" s="128"/>
      <c r="R106" s="289">
        <f t="shared" si="9"/>
        <v>0</v>
      </c>
      <c r="S106" s="281">
        <v>1.5</v>
      </c>
      <c r="T106" s="66">
        <f t="shared" si="13"/>
        <v>0</v>
      </c>
      <c r="U106" s="66">
        <v>0</v>
      </c>
      <c r="V106" s="15"/>
      <c r="W106" s="12"/>
      <c r="X106" s="12">
        <f t="shared" si="12"/>
        <v>0</v>
      </c>
    </row>
    <row r="107" spans="2:24" ht="15" customHeight="1" hidden="1">
      <c r="B107" s="44"/>
      <c r="C107" s="53" t="s">
        <v>138</v>
      </c>
      <c r="D107" s="63" t="s">
        <v>199</v>
      </c>
      <c r="E107" s="152" t="s">
        <v>257</v>
      </c>
      <c r="F107" s="78"/>
      <c r="G107" s="161"/>
      <c r="H107" s="162"/>
      <c r="I107" s="162"/>
      <c r="J107" s="162"/>
      <c r="K107" s="162"/>
      <c r="L107" s="162"/>
      <c r="M107" s="162"/>
      <c r="N107" s="162"/>
      <c r="O107" s="162"/>
      <c r="P107" s="163"/>
      <c r="Q107" s="128"/>
      <c r="R107" s="289">
        <f t="shared" si="9"/>
        <v>0</v>
      </c>
      <c r="S107" s="281">
        <v>1.5</v>
      </c>
      <c r="T107" s="66">
        <f t="shared" si="13"/>
        <v>0</v>
      </c>
      <c r="U107" s="66">
        <v>0</v>
      </c>
      <c r="V107" s="15"/>
      <c r="W107" s="12">
        <v>195</v>
      </c>
      <c r="X107" s="12">
        <f t="shared" si="12"/>
        <v>0</v>
      </c>
    </row>
    <row r="108" spans="2:24" ht="19.5" customHeight="1">
      <c r="B108" s="44">
        <v>59</v>
      </c>
      <c r="C108" s="53" t="s">
        <v>139</v>
      </c>
      <c r="D108" s="63" t="s">
        <v>195</v>
      </c>
      <c r="E108" s="152" t="s">
        <v>257</v>
      </c>
      <c r="F108" s="78"/>
      <c r="G108" s="161"/>
      <c r="H108" s="162"/>
      <c r="I108" s="162"/>
      <c r="J108" s="162"/>
      <c r="K108" s="162"/>
      <c r="L108" s="162"/>
      <c r="M108" s="162"/>
      <c r="N108" s="162"/>
      <c r="O108" s="162"/>
      <c r="P108" s="163"/>
      <c r="Q108" s="128"/>
      <c r="R108" s="289">
        <f t="shared" si="9"/>
        <v>0</v>
      </c>
      <c r="S108" s="281">
        <v>1.5</v>
      </c>
      <c r="T108" s="66">
        <f t="shared" si="13"/>
        <v>0</v>
      </c>
      <c r="U108" s="66">
        <v>0</v>
      </c>
      <c r="V108" s="15"/>
      <c r="W108" s="12">
        <v>195</v>
      </c>
      <c r="X108" s="12">
        <f t="shared" si="12"/>
        <v>0</v>
      </c>
    </row>
    <row r="109" spans="2:24" ht="15" customHeight="1" hidden="1">
      <c r="B109" s="44"/>
      <c r="C109" s="218" t="s">
        <v>140</v>
      </c>
      <c r="D109" s="63" t="s">
        <v>200</v>
      </c>
      <c r="E109" s="152" t="s">
        <v>257</v>
      </c>
      <c r="F109" s="78"/>
      <c r="G109" s="161"/>
      <c r="H109" s="162"/>
      <c r="I109" s="162"/>
      <c r="J109" s="162"/>
      <c r="K109" s="162"/>
      <c r="L109" s="162"/>
      <c r="M109" s="162"/>
      <c r="N109" s="162"/>
      <c r="O109" s="162"/>
      <c r="P109" s="163"/>
      <c r="Q109" s="128"/>
      <c r="R109" s="289">
        <f t="shared" si="9"/>
        <v>0</v>
      </c>
      <c r="S109" s="281">
        <v>0.5</v>
      </c>
      <c r="T109" s="66">
        <f t="shared" si="13"/>
        <v>0</v>
      </c>
      <c r="U109" s="66">
        <v>0</v>
      </c>
      <c r="V109" s="15"/>
      <c r="W109" s="12">
        <v>85</v>
      </c>
      <c r="X109" s="12">
        <f t="shared" si="12"/>
        <v>0</v>
      </c>
    </row>
    <row r="110" spans="2:24" ht="19.5" customHeight="1">
      <c r="B110" s="44">
        <v>60</v>
      </c>
      <c r="C110" s="53" t="s">
        <v>141</v>
      </c>
      <c r="D110" s="63" t="s">
        <v>201</v>
      </c>
      <c r="E110" s="152" t="s">
        <v>56</v>
      </c>
      <c r="F110" s="78"/>
      <c r="G110" s="161"/>
      <c r="H110" s="162"/>
      <c r="I110" s="162"/>
      <c r="J110" s="162"/>
      <c r="K110" s="162"/>
      <c r="L110" s="162"/>
      <c r="M110" s="162"/>
      <c r="N110" s="162"/>
      <c r="O110" s="162"/>
      <c r="P110" s="163"/>
      <c r="Q110" s="128"/>
      <c r="R110" s="289">
        <f t="shared" si="9"/>
        <v>0</v>
      </c>
      <c r="S110" s="281">
        <v>1.1</v>
      </c>
      <c r="T110" s="66">
        <f t="shared" si="13"/>
        <v>0</v>
      </c>
      <c r="U110" s="66">
        <v>0</v>
      </c>
      <c r="V110" s="15"/>
      <c r="W110" s="12">
        <v>80</v>
      </c>
      <c r="X110" s="12">
        <f t="shared" si="12"/>
        <v>0</v>
      </c>
    </row>
    <row r="111" spans="2:24" ht="15" customHeight="1" hidden="1">
      <c r="B111" s="44"/>
      <c r="C111" s="53" t="s">
        <v>142</v>
      </c>
      <c r="D111" s="63" t="s">
        <v>202</v>
      </c>
      <c r="E111" s="152" t="s">
        <v>56</v>
      </c>
      <c r="F111" s="78"/>
      <c r="G111" s="161"/>
      <c r="H111" s="162"/>
      <c r="I111" s="162"/>
      <c r="J111" s="162"/>
      <c r="K111" s="162"/>
      <c r="L111" s="162"/>
      <c r="M111" s="162"/>
      <c r="N111" s="162"/>
      <c r="O111" s="162"/>
      <c r="P111" s="163"/>
      <c r="Q111" s="128"/>
      <c r="R111" s="289">
        <f t="shared" si="9"/>
        <v>0</v>
      </c>
      <c r="S111" s="281">
        <v>1.1</v>
      </c>
      <c r="T111" s="66">
        <f t="shared" si="13"/>
        <v>0</v>
      </c>
      <c r="U111" s="66">
        <v>0</v>
      </c>
      <c r="V111" s="15"/>
      <c r="W111" s="12">
        <v>80</v>
      </c>
      <c r="X111" s="12">
        <f t="shared" si="12"/>
        <v>0</v>
      </c>
    </row>
    <row r="112" spans="2:24" ht="15" customHeight="1" hidden="1">
      <c r="B112" s="44"/>
      <c r="C112" s="53" t="s">
        <v>143</v>
      </c>
      <c r="D112" s="63" t="s">
        <v>203</v>
      </c>
      <c r="E112" s="152" t="s">
        <v>56</v>
      </c>
      <c r="F112" s="78"/>
      <c r="G112" s="161"/>
      <c r="H112" s="162"/>
      <c r="I112" s="162"/>
      <c r="J112" s="162"/>
      <c r="K112" s="162"/>
      <c r="L112" s="162"/>
      <c r="M112" s="162"/>
      <c r="N112" s="162"/>
      <c r="O112" s="162"/>
      <c r="P112" s="163"/>
      <c r="Q112" s="128"/>
      <c r="R112" s="289">
        <f t="shared" si="9"/>
        <v>0</v>
      </c>
      <c r="S112" s="281">
        <v>1.3</v>
      </c>
      <c r="T112" s="66">
        <f t="shared" si="13"/>
        <v>0</v>
      </c>
      <c r="U112" s="66">
        <v>0</v>
      </c>
      <c r="V112" s="15"/>
      <c r="W112" s="12">
        <v>95</v>
      </c>
      <c r="X112" s="12">
        <f t="shared" si="12"/>
        <v>0</v>
      </c>
    </row>
    <row r="113" spans="2:24" ht="15" customHeight="1" hidden="1">
      <c r="B113" s="44"/>
      <c r="C113" s="53" t="s">
        <v>144</v>
      </c>
      <c r="D113" s="63" t="s">
        <v>204</v>
      </c>
      <c r="E113" s="152" t="s">
        <v>56</v>
      </c>
      <c r="F113" s="78"/>
      <c r="G113" s="161"/>
      <c r="H113" s="162"/>
      <c r="I113" s="162"/>
      <c r="J113" s="162"/>
      <c r="K113" s="162"/>
      <c r="L113" s="162"/>
      <c r="M113" s="162"/>
      <c r="N113" s="162"/>
      <c r="O113" s="162"/>
      <c r="P113" s="163"/>
      <c r="Q113" s="128"/>
      <c r="R113" s="289">
        <f t="shared" si="9"/>
        <v>0</v>
      </c>
      <c r="S113" s="281">
        <v>0.5</v>
      </c>
      <c r="T113" s="66">
        <f t="shared" si="13"/>
        <v>0</v>
      </c>
      <c r="U113" s="66">
        <v>0</v>
      </c>
      <c r="V113" s="15"/>
      <c r="W113" s="12"/>
      <c r="X113" s="12">
        <f t="shared" si="12"/>
        <v>0</v>
      </c>
    </row>
    <row r="114" spans="2:24" ht="19.5" customHeight="1">
      <c r="B114" s="44">
        <v>61</v>
      </c>
      <c r="C114" s="53" t="s">
        <v>145</v>
      </c>
      <c r="D114" s="63" t="s">
        <v>205</v>
      </c>
      <c r="E114" s="152" t="s">
        <v>56</v>
      </c>
      <c r="F114" s="78"/>
      <c r="G114" s="161"/>
      <c r="H114" s="162"/>
      <c r="I114" s="162"/>
      <c r="J114" s="162"/>
      <c r="K114" s="162"/>
      <c r="L114" s="162"/>
      <c r="M114" s="162"/>
      <c r="N114" s="162"/>
      <c r="O114" s="162"/>
      <c r="P114" s="163"/>
      <c r="Q114" s="128"/>
      <c r="R114" s="289">
        <f t="shared" si="9"/>
        <v>0</v>
      </c>
      <c r="S114" s="281">
        <v>1.3</v>
      </c>
      <c r="T114" s="66">
        <f>R114*S114</f>
        <v>0</v>
      </c>
      <c r="U114" s="66">
        <v>0</v>
      </c>
      <c r="V114" s="15"/>
      <c r="W114" s="12">
        <v>95</v>
      </c>
      <c r="X114" s="12">
        <f t="shared" si="12"/>
        <v>0</v>
      </c>
    </row>
    <row r="115" spans="2:24" ht="15" customHeight="1" hidden="1">
      <c r="B115" s="44"/>
      <c r="C115" s="53" t="s">
        <v>228</v>
      </c>
      <c r="D115" s="63" t="s">
        <v>229</v>
      </c>
      <c r="E115" s="152" t="s">
        <v>56</v>
      </c>
      <c r="F115" s="78"/>
      <c r="G115" s="161"/>
      <c r="H115" s="162"/>
      <c r="I115" s="162"/>
      <c r="J115" s="162"/>
      <c r="K115" s="162"/>
      <c r="L115" s="162"/>
      <c r="M115" s="162"/>
      <c r="N115" s="162"/>
      <c r="O115" s="162"/>
      <c r="P115" s="163"/>
      <c r="Q115" s="128"/>
      <c r="R115" s="289">
        <f t="shared" si="9"/>
        <v>0</v>
      </c>
      <c r="S115" s="281">
        <v>1.5</v>
      </c>
      <c r="T115" s="66">
        <f>R115*S115</f>
        <v>0</v>
      </c>
      <c r="U115" s="66">
        <v>0</v>
      </c>
      <c r="V115" s="15"/>
      <c r="W115" s="12">
        <v>120</v>
      </c>
      <c r="X115" s="12">
        <f t="shared" si="12"/>
        <v>0</v>
      </c>
    </row>
    <row r="116" spans="2:24" ht="19.5" customHeight="1">
      <c r="B116" s="45">
        <v>62</v>
      </c>
      <c r="C116" s="54" t="s">
        <v>254</v>
      </c>
      <c r="D116" s="107" t="s">
        <v>255</v>
      </c>
      <c r="E116" s="153" t="s">
        <v>56</v>
      </c>
      <c r="F116" s="79"/>
      <c r="G116" s="161"/>
      <c r="H116" s="162"/>
      <c r="I116" s="162"/>
      <c r="J116" s="162"/>
      <c r="K116" s="162"/>
      <c r="L116" s="162"/>
      <c r="M116" s="162"/>
      <c r="N116" s="162"/>
      <c r="O116" s="162"/>
      <c r="P116" s="163"/>
      <c r="Q116" s="129"/>
      <c r="R116" s="289">
        <f t="shared" si="9"/>
        <v>0</v>
      </c>
      <c r="S116" s="282">
        <v>2.4</v>
      </c>
      <c r="T116" s="67">
        <f>R116*S116</f>
        <v>0</v>
      </c>
      <c r="U116" s="66">
        <v>0</v>
      </c>
      <c r="V116" s="15"/>
      <c r="W116" s="12">
        <v>250</v>
      </c>
      <c r="X116" s="12">
        <f t="shared" si="12"/>
        <v>0</v>
      </c>
    </row>
    <row r="117" spans="2:24" ht="15" customHeight="1" hidden="1">
      <c r="B117" s="45"/>
      <c r="C117" s="54" t="s">
        <v>307</v>
      </c>
      <c r="D117" s="107" t="s">
        <v>308</v>
      </c>
      <c r="E117" s="152" t="s">
        <v>257</v>
      </c>
      <c r="F117" s="79"/>
      <c r="G117" s="161"/>
      <c r="H117" s="162"/>
      <c r="I117" s="162"/>
      <c r="J117" s="162"/>
      <c r="K117" s="162"/>
      <c r="L117" s="162"/>
      <c r="M117" s="162"/>
      <c r="N117" s="162"/>
      <c r="O117" s="162"/>
      <c r="P117" s="163"/>
      <c r="Q117" s="129"/>
      <c r="R117" s="289">
        <f t="shared" si="9"/>
        <v>0</v>
      </c>
      <c r="S117" s="282">
        <v>4</v>
      </c>
      <c r="T117" s="67">
        <f aca="true" t="shared" si="14" ref="T117:T134">R117*S117</f>
        <v>0</v>
      </c>
      <c r="U117" s="66">
        <v>0</v>
      </c>
      <c r="V117" s="182"/>
      <c r="W117" s="183"/>
      <c r="X117" s="183"/>
    </row>
    <row r="118" spans="2:24" ht="15" customHeight="1" hidden="1">
      <c r="B118" s="45"/>
      <c r="C118" s="54" t="s">
        <v>309</v>
      </c>
      <c r="D118" s="107" t="s">
        <v>315</v>
      </c>
      <c r="E118" s="152" t="s">
        <v>257</v>
      </c>
      <c r="F118" s="79"/>
      <c r="G118" s="161"/>
      <c r="H118" s="162"/>
      <c r="I118" s="162"/>
      <c r="J118" s="162"/>
      <c r="K118" s="162"/>
      <c r="L118" s="162"/>
      <c r="M118" s="162"/>
      <c r="N118" s="162"/>
      <c r="O118" s="162"/>
      <c r="P118" s="163"/>
      <c r="Q118" s="129"/>
      <c r="R118" s="289">
        <f t="shared" si="9"/>
        <v>0</v>
      </c>
      <c r="S118" s="282">
        <v>9.4</v>
      </c>
      <c r="T118" s="67">
        <f t="shared" si="14"/>
        <v>0</v>
      </c>
      <c r="U118" s="66">
        <v>0</v>
      </c>
      <c r="V118" s="182"/>
      <c r="W118" s="183"/>
      <c r="X118" s="183"/>
    </row>
    <row r="119" spans="2:24" ht="19.5" customHeight="1">
      <c r="B119" s="45">
        <v>63</v>
      </c>
      <c r="C119" s="54" t="s">
        <v>310</v>
      </c>
      <c r="D119" s="107" t="s">
        <v>316</v>
      </c>
      <c r="E119" s="152" t="s">
        <v>257</v>
      </c>
      <c r="F119" s="79"/>
      <c r="G119" s="161"/>
      <c r="H119" s="162"/>
      <c r="I119" s="162"/>
      <c r="J119" s="162"/>
      <c r="K119" s="162"/>
      <c r="L119" s="162"/>
      <c r="M119" s="162"/>
      <c r="N119" s="162"/>
      <c r="O119" s="162"/>
      <c r="P119" s="163"/>
      <c r="Q119" s="129"/>
      <c r="R119" s="289">
        <f t="shared" si="9"/>
        <v>0</v>
      </c>
      <c r="S119" s="282">
        <v>9.4</v>
      </c>
      <c r="T119" s="67">
        <f t="shared" si="14"/>
        <v>0</v>
      </c>
      <c r="U119" s="66">
        <v>0</v>
      </c>
      <c r="V119" s="182"/>
      <c r="W119" s="183"/>
      <c r="X119" s="183"/>
    </row>
    <row r="120" spans="2:24" ht="15" customHeight="1" hidden="1">
      <c r="B120" s="45"/>
      <c r="C120" s="54" t="s">
        <v>311</v>
      </c>
      <c r="D120" s="107" t="s">
        <v>317</v>
      </c>
      <c r="E120" s="152" t="s">
        <v>257</v>
      </c>
      <c r="F120" s="79"/>
      <c r="G120" s="161"/>
      <c r="H120" s="162"/>
      <c r="I120" s="162"/>
      <c r="J120" s="162"/>
      <c r="K120" s="162"/>
      <c r="L120" s="162"/>
      <c r="M120" s="162"/>
      <c r="N120" s="162"/>
      <c r="O120" s="162"/>
      <c r="P120" s="163"/>
      <c r="Q120" s="129"/>
      <c r="R120" s="289">
        <f t="shared" si="9"/>
        <v>0</v>
      </c>
      <c r="S120" s="282">
        <v>11.2</v>
      </c>
      <c r="T120" s="67">
        <f t="shared" si="14"/>
        <v>0</v>
      </c>
      <c r="U120" s="66">
        <v>0</v>
      </c>
      <c r="V120" s="182"/>
      <c r="W120" s="183"/>
      <c r="X120" s="183"/>
    </row>
    <row r="121" spans="2:24" ht="19.5" customHeight="1">
      <c r="B121" s="45">
        <v>64</v>
      </c>
      <c r="C121" s="54" t="s">
        <v>312</v>
      </c>
      <c r="D121" s="107" t="s">
        <v>325</v>
      </c>
      <c r="E121" s="152" t="s">
        <v>257</v>
      </c>
      <c r="F121" s="79"/>
      <c r="G121" s="161"/>
      <c r="H121" s="162"/>
      <c r="I121" s="162"/>
      <c r="J121" s="162"/>
      <c r="K121" s="162"/>
      <c r="L121" s="162"/>
      <c r="M121" s="162"/>
      <c r="N121" s="162"/>
      <c r="O121" s="162"/>
      <c r="P121" s="163"/>
      <c r="Q121" s="129"/>
      <c r="R121" s="289">
        <f t="shared" si="9"/>
        <v>0</v>
      </c>
      <c r="S121" s="282">
        <v>11.2</v>
      </c>
      <c r="T121" s="67">
        <f t="shared" si="14"/>
        <v>0</v>
      </c>
      <c r="U121" s="66">
        <v>0</v>
      </c>
      <c r="V121" s="182"/>
      <c r="W121" s="183"/>
      <c r="X121" s="183"/>
    </row>
    <row r="122" spans="2:24" ht="15" customHeight="1" hidden="1">
      <c r="B122" s="45"/>
      <c r="C122" s="54" t="s">
        <v>313</v>
      </c>
      <c r="D122" s="107" t="s">
        <v>229</v>
      </c>
      <c r="E122" s="152" t="s">
        <v>257</v>
      </c>
      <c r="F122" s="79"/>
      <c r="G122" s="161"/>
      <c r="H122" s="162"/>
      <c r="I122" s="162"/>
      <c r="J122" s="162"/>
      <c r="K122" s="162"/>
      <c r="L122" s="162"/>
      <c r="M122" s="162"/>
      <c r="N122" s="162"/>
      <c r="O122" s="162"/>
      <c r="P122" s="163"/>
      <c r="Q122" s="129"/>
      <c r="R122" s="289">
        <f t="shared" si="9"/>
        <v>0</v>
      </c>
      <c r="S122" s="282">
        <v>12.8</v>
      </c>
      <c r="T122" s="67">
        <f t="shared" si="14"/>
        <v>0</v>
      </c>
      <c r="U122" s="66">
        <v>0</v>
      </c>
      <c r="V122" s="182"/>
      <c r="W122" s="183"/>
      <c r="X122" s="183"/>
    </row>
    <row r="123" spans="2:24" ht="15" customHeight="1" hidden="1">
      <c r="B123" s="45"/>
      <c r="C123" s="54" t="s">
        <v>314</v>
      </c>
      <c r="D123" s="107" t="s">
        <v>308</v>
      </c>
      <c r="E123" s="152" t="s">
        <v>56</v>
      </c>
      <c r="F123" s="79"/>
      <c r="G123" s="161"/>
      <c r="H123" s="162"/>
      <c r="I123" s="162"/>
      <c r="J123" s="162"/>
      <c r="K123" s="162"/>
      <c r="L123" s="162"/>
      <c r="M123" s="162"/>
      <c r="N123" s="162"/>
      <c r="O123" s="162"/>
      <c r="P123" s="163"/>
      <c r="Q123" s="129"/>
      <c r="R123" s="289">
        <f t="shared" si="9"/>
        <v>0</v>
      </c>
      <c r="S123" s="282">
        <v>0.5</v>
      </c>
      <c r="T123" s="67">
        <f t="shared" si="14"/>
        <v>0</v>
      </c>
      <c r="U123" s="66">
        <v>0</v>
      </c>
      <c r="V123" s="182"/>
      <c r="W123" s="183"/>
      <c r="X123" s="183"/>
    </row>
    <row r="124" spans="2:24" ht="19.5" customHeight="1">
      <c r="B124" s="45">
        <v>65</v>
      </c>
      <c r="C124" s="54" t="s">
        <v>318</v>
      </c>
      <c r="D124" s="107" t="s">
        <v>319</v>
      </c>
      <c r="E124" s="152" t="s">
        <v>56</v>
      </c>
      <c r="F124" s="79"/>
      <c r="G124" s="161"/>
      <c r="H124" s="162"/>
      <c r="I124" s="162"/>
      <c r="J124" s="162"/>
      <c r="K124" s="162"/>
      <c r="L124" s="162"/>
      <c r="M124" s="162"/>
      <c r="N124" s="162"/>
      <c r="O124" s="162"/>
      <c r="P124" s="163"/>
      <c r="Q124" s="129"/>
      <c r="R124" s="289">
        <f t="shared" si="9"/>
        <v>0</v>
      </c>
      <c r="S124" s="282">
        <v>1.5</v>
      </c>
      <c r="T124" s="67">
        <f t="shared" si="14"/>
        <v>0</v>
      </c>
      <c r="U124" s="66">
        <v>0</v>
      </c>
      <c r="V124" s="182"/>
      <c r="W124" s="183"/>
      <c r="X124" s="183"/>
    </row>
    <row r="125" spans="2:24" ht="19.5" customHeight="1">
      <c r="B125" s="45">
        <v>66</v>
      </c>
      <c r="C125" s="54" t="s">
        <v>323</v>
      </c>
      <c r="D125" s="107" t="s">
        <v>324</v>
      </c>
      <c r="E125" s="153" t="s">
        <v>56</v>
      </c>
      <c r="F125" s="79"/>
      <c r="G125" s="161"/>
      <c r="H125" s="162"/>
      <c r="I125" s="162"/>
      <c r="J125" s="162"/>
      <c r="K125" s="162"/>
      <c r="L125" s="162"/>
      <c r="M125" s="162"/>
      <c r="N125" s="162"/>
      <c r="O125" s="162"/>
      <c r="P125" s="163"/>
      <c r="Q125" s="129"/>
      <c r="R125" s="289">
        <f t="shared" si="9"/>
        <v>0</v>
      </c>
      <c r="S125" s="282">
        <v>1.5</v>
      </c>
      <c r="T125" s="67">
        <f t="shared" si="14"/>
        <v>0</v>
      </c>
      <c r="U125" s="67">
        <v>0</v>
      </c>
      <c r="V125" s="182"/>
      <c r="W125" s="183"/>
      <c r="X125" s="183"/>
    </row>
    <row r="126" spans="2:24" ht="19.5" customHeight="1">
      <c r="B126" s="45">
        <v>67</v>
      </c>
      <c r="C126" s="54" t="s">
        <v>350</v>
      </c>
      <c r="D126" s="107" t="s">
        <v>319</v>
      </c>
      <c r="E126" s="152" t="s">
        <v>257</v>
      </c>
      <c r="F126" s="79"/>
      <c r="G126" s="161"/>
      <c r="H126" s="162"/>
      <c r="I126" s="162"/>
      <c r="J126" s="162"/>
      <c r="K126" s="162"/>
      <c r="L126" s="162"/>
      <c r="M126" s="162"/>
      <c r="N126" s="162"/>
      <c r="O126" s="162"/>
      <c r="P126" s="163"/>
      <c r="Q126" s="129"/>
      <c r="R126" s="289">
        <f t="shared" si="9"/>
        <v>0</v>
      </c>
      <c r="S126" s="282">
        <v>12.8</v>
      </c>
      <c r="T126" s="67">
        <f t="shared" si="14"/>
        <v>0</v>
      </c>
      <c r="U126" s="67">
        <v>0</v>
      </c>
      <c r="V126" s="182"/>
      <c r="W126" s="183"/>
      <c r="X126" s="183"/>
    </row>
    <row r="127" spans="2:24" ht="19.5" customHeight="1">
      <c r="B127" s="45">
        <v>68</v>
      </c>
      <c r="C127" s="54" t="s">
        <v>351</v>
      </c>
      <c r="D127" s="107" t="s">
        <v>324</v>
      </c>
      <c r="E127" s="152" t="s">
        <v>257</v>
      </c>
      <c r="F127" s="79"/>
      <c r="G127" s="161"/>
      <c r="H127" s="162"/>
      <c r="I127" s="162"/>
      <c r="J127" s="162"/>
      <c r="K127" s="162"/>
      <c r="L127" s="162"/>
      <c r="M127" s="162"/>
      <c r="N127" s="162"/>
      <c r="O127" s="162"/>
      <c r="P127" s="163"/>
      <c r="Q127" s="129"/>
      <c r="R127" s="289">
        <f t="shared" si="9"/>
        <v>0</v>
      </c>
      <c r="S127" s="282">
        <v>12.8</v>
      </c>
      <c r="T127" s="67">
        <f t="shared" si="14"/>
        <v>0</v>
      </c>
      <c r="U127" s="67">
        <v>0</v>
      </c>
      <c r="V127" s="182"/>
      <c r="W127" s="183"/>
      <c r="X127" s="183"/>
    </row>
    <row r="128" spans="2:24" ht="19.5" customHeight="1">
      <c r="B128" s="45">
        <v>69</v>
      </c>
      <c r="C128" s="54" t="s">
        <v>335</v>
      </c>
      <c r="D128" s="107" t="s">
        <v>338</v>
      </c>
      <c r="E128" s="153" t="s">
        <v>56</v>
      </c>
      <c r="F128" s="79"/>
      <c r="G128" s="161"/>
      <c r="H128" s="162"/>
      <c r="I128" s="162"/>
      <c r="J128" s="162"/>
      <c r="K128" s="162"/>
      <c r="L128" s="162"/>
      <c r="M128" s="162"/>
      <c r="N128" s="162"/>
      <c r="O128" s="162"/>
      <c r="P128" s="163"/>
      <c r="Q128" s="129"/>
      <c r="R128" s="289">
        <f t="shared" si="9"/>
        <v>0</v>
      </c>
      <c r="S128" s="282">
        <v>1.1</v>
      </c>
      <c r="T128" s="67">
        <f t="shared" si="14"/>
        <v>0</v>
      </c>
      <c r="U128" s="67">
        <v>0</v>
      </c>
      <c r="V128" s="182"/>
      <c r="W128" s="183"/>
      <c r="X128" s="183"/>
    </row>
    <row r="129" spans="2:24" ht="19.5" customHeight="1">
      <c r="B129" s="45">
        <v>70</v>
      </c>
      <c r="C129" s="54" t="s">
        <v>336</v>
      </c>
      <c r="D129" s="63" t="s">
        <v>339</v>
      </c>
      <c r="E129" s="153" t="s">
        <v>56</v>
      </c>
      <c r="F129" s="79"/>
      <c r="G129" s="161"/>
      <c r="H129" s="162"/>
      <c r="I129" s="162"/>
      <c r="J129" s="162"/>
      <c r="K129" s="162"/>
      <c r="L129" s="162"/>
      <c r="M129" s="162"/>
      <c r="N129" s="162"/>
      <c r="O129" s="162"/>
      <c r="P129" s="163"/>
      <c r="Q129" s="129"/>
      <c r="R129" s="289">
        <f t="shared" si="9"/>
        <v>0</v>
      </c>
      <c r="S129" s="282">
        <v>1.3</v>
      </c>
      <c r="T129" s="67">
        <f t="shared" si="14"/>
        <v>0</v>
      </c>
      <c r="U129" s="67">
        <v>0</v>
      </c>
      <c r="V129" s="182"/>
      <c r="W129" s="183"/>
      <c r="X129" s="183"/>
    </row>
    <row r="130" spans="2:24" ht="19.5" customHeight="1">
      <c r="B130" s="45">
        <v>71</v>
      </c>
      <c r="C130" s="54" t="s">
        <v>337</v>
      </c>
      <c r="D130" s="107" t="s">
        <v>340</v>
      </c>
      <c r="E130" s="153" t="s">
        <v>56</v>
      </c>
      <c r="F130" s="79"/>
      <c r="G130" s="161"/>
      <c r="H130" s="162"/>
      <c r="I130" s="162"/>
      <c r="J130" s="162"/>
      <c r="K130" s="162"/>
      <c r="L130" s="162"/>
      <c r="M130" s="162"/>
      <c r="N130" s="162"/>
      <c r="O130" s="162"/>
      <c r="P130" s="163"/>
      <c r="Q130" s="129"/>
      <c r="R130" s="289">
        <f t="shared" si="9"/>
        <v>0</v>
      </c>
      <c r="S130" s="282">
        <v>1.5</v>
      </c>
      <c r="T130" s="67">
        <f t="shared" si="14"/>
        <v>0</v>
      </c>
      <c r="U130" s="67">
        <v>0</v>
      </c>
      <c r="V130" s="182"/>
      <c r="W130" s="183"/>
      <c r="X130" s="183"/>
    </row>
    <row r="131" spans="2:24" ht="19.5" customHeight="1">
      <c r="B131" s="45">
        <v>72</v>
      </c>
      <c r="C131" s="54" t="s">
        <v>352</v>
      </c>
      <c r="D131" s="107" t="s">
        <v>199</v>
      </c>
      <c r="E131" s="152" t="s">
        <v>257</v>
      </c>
      <c r="F131" s="79"/>
      <c r="G131" s="161"/>
      <c r="H131" s="162"/>
      <c r="I131" s="162"/>
      <c r="J131" s="162"/>
      <c r="K131" s="162"/>
      <c r="L131" s="162"/>
      <c r="M131" s="162"/>
      <c r="N131" s="162"/>
      <c r="O131" s="162"/>
      <c r="P131" s="163"/>
      <c r="Q131" s="129"/>
      <c r="R131" s="289">
        <f t="shared" si="9"/>
        <v>0</v>
      </c>
      <c r="S131" s="282">
        <v>2.7</v>
      </c>
      <c r="T131" s="67">
        <f t="shared" si="14"/>
        <v>0</v>
      </c>
      <c r="U131" s="67">
        <v>0</v>
      </c>
      <c r="V131" s="182"/>
      <c r="W131" s="183"/>
      <c r="X131" s="183"/>
    </row>
    <row r="132" spans="2:24" ht="19.5" customHeight="1">
      <c r="B132" s="45">
        <v>73</v>
      </c>
      <c r="C132" s="54" t="s">
        <v>353</v>
      </c>
      <c r="D132" s="107" t="s">
        <v>355</v>
      </c>
      <c r="E132" s="152" t="s">
        <v>257</v>
      </c>
      <c r="F132" s="79"/>
      <c r="G132" s="161"/>
      <c r="H132" s="162"/>
      <c r="I132" s="162"/>
      <c r="J132" s="162"/>
      <c r="K132" s="162"/>
      <c r="L132" s="162"/>
      <c r="M132" s="162"/>
      <c r="N132" s="162"/>
      <c r="O132" s="162"/>
      <c r="P132" s="163"/>
      <c r="Q132" s="129"/>
      <c r="R132" s="289">
        <f t="shared" si="9"/>
        <v>0</v>
      </c>
      <c r="S132" s="282">
        <v>2.7</v>
      </c>
      <c r="T132" s="67">
        <f t="shared" si="14"/>
        <v>0</v>
      </c>
      <c r="U132" s="67">
        <v>0</v>
      </c>
      <c r="V132" s="182"/>
      <c r="W132" s="183"/>
      <c r="X132" s="183"/>
    </row>
    <row r="133" spans="2:24" ht="19.5" customHeight="1">
      <c r="B133" s="45">
        <v>74</v>
      </c>
      <c r="C133" s="54" t="s">
        <v>354</v>
      </c>
      <c r="D133" s="107" t="s">
        <v>198</v>
      </c>
      <c r="E133" s="152" t="s">
        <v>257</v>
      </c>
      <c r="F133" s="79"/>
      <c r="G133" s="161"/>
      <c r="H133" s="162"/>
      <c r="I133" s="162"/>
      <c r="J133" s="162"/>
      <c r="K133" s="162"/>
      <c r="L133" s="162"/>
      <c r="M133" s="162"/>
      <c r="N133" s="162"/>
      <c r="O133" s="162"/>
      <c r="P133" s="163"/>
      <c r="Q133" s="129"/>
      <c r="R133" s="289">
        <f t="shared" si="9"/>
        <v>0</v>
      </c>
      <c r="S133" s="282">
        <v>4.2</v>
      </c>
      <c r="T133" s="67">
        <f t="shared" si="14"/>
        <v>0</v>
      </c>
      <c r="U133" s="67">
        <v>0</v>
      </c>
      <c r="V133" s="182"/>
      <c r="W133" s="183"/>
      <c r="X133" s="183"/>
    </row>
    <row r="134" spans="2:24" ht="19.5" customHeight="1">
      <c r="B134" s="45">
        <v>75</v>
      </c>
      <c r="C134" s="54" t="s">
        <v>361</v>
      </c>
      <c r="D134" s="107" t="s">
        <v>362</v>
      </c>
      <c r="E134" s="152" t="s">
        <v>257</v>
      </c>
      <c r="F134" s="79"/>
      <c r="G134" s="161"/>
      <c r="H134" s="162"/>
      <c r="I134" s="162"/>
      <c r="J134" s="162"/>
      <c r="K134" s="162"/>
      <c r="L134" s="162"/>
      <c r="M134" s="162"/>
      <c r="N134" s="162"/>
      <c r="O134" s="162"/>
      <c r="P134" s="163"/>
      <c r="Q134" s="129"/>
      <c r="R134" s="289">
        <f t="shared" si="9"/>
        <v>0</v>
      </c>
      <c r="S134" s="282">
        <v>3.5</v>
      </c>
      <c r="T134" s="67">
        <f t="shared" si="14"/>
        <v>0</v>
      </c>
      <c r="U134" s="67">
        <v>0</v>
      </c>
      <c r="V134" s="182"/>
      <c r="W134" s="183"/>
      <c r="X134" s="183"/>
    </row>
    <row r="135" spans="2:24" ht="19.5" customHeight="1" thickBot="1">
      <c r="B135" s="45">
        <v>76</v>
      </c>
      <c r="C135" s="54" t="s">
        <v>304</v>
      </c>
      <c r="D135" s="107" t="s">
        <v>246</v>
      </c>
      <c r="E135" s="153" t="s">
        <v>56</v>
      </c>
      <c r="F135" s="79"/>
      <c r="G135" s="161"/>
      <c r="H135" s="162"/>
      <c r="I135" s="162"/>
      <c r="J135" s="162"/>
      <c r="K135" s="162"/>
      <c r="L135" s="162"/>
      <c r="M135" s="162"/>
      <c r="N135" s="162"/>
      <c r="O135" s="162"/>
      <c r="P135" s="163"/>
      <c r="Q135" s="129"/>
      <c r="R135" s="290">
        <f t="shared" si="9"/>
        <v>0</v>
      </c>
      <c r="S135" s="282">
        <v>5.5</v>
      </c>
      <c r="T135" s="67">
        <f>R135*S135</f>
        <v>0</v>
      </c>
      <c r="U135" s="67">
        <v>0</v>
      </c>
      <c r="V135" s="186"/>
      <c r="W135" s="183">
        <v>105</v>
      </c>
      <c r="X135" s="183">
        <f t="shared" si="12"/>
        <v>0</v>
      </c>
    </row>
    <row r="136" spans="2:24" ht="15" customHeight="1" thickBot="1">
      <c r="B136" s="91"/>
      <c r="C136" s="92"/>
      <c r="D136" s="93" t="s">
        <v>256</v>
      </c>
      <c r="E136" s="150"/>
      <c r="F136" s="94"/>
      <c r="G136" s="124"/>
      <c r="H136" s="125"/>
      <c r="I136" s="124"/>
      <c r="J136" s="124"/>
      <c r="K136" s="125"/>
      <c r="L136" s="125"/>
      <c r="M136" s="125"/>
      <c r="N136" s="125"/>
      <c r="O136" s="125"/>
      <c r="P136" s="125"/>
      <c r="Q136" s="126"/>
      <c r="R136" s="287"/>
      <c r="S136" s="95"/>
      <c r="T136" s="312"/>
      <c r="U136" s="313"/>
      <c r="V136" s="185"/>
      <c r="W136" s="181"/>
      <c r="X136" s="181"/>
    </row>
    <row r="137" spans="2:24" ht="19.5" customHeight="1">
      <c r="B137" s="99">
        <v>77</v>
      </c>
      <c r="C137" s="100" t="s">
        <v>277</v>
      </c>
      <c r="D137" s="101" t="s">
        <v>266</v>
      </c>
      <c r="E137" s="151" t="s">
        <v>56</v>
      </c>
      <c r="F137" s="102"/>
      <c r="G137" s="161"/>
      <c r="H137" s="162"/>
      <c r="I137" s="162"/>
      <c r="J137" s="162"/>
      <c r="K137" s="162"/>
      <c r="L137" s="162"/>
      <c r="M137" s="162"/>
      <c r="N137" s="162"/>
      <c r="O137" s="162"/>
      <c r="P137" s="163"/>
      <c r="Q137" s="127"/>
      <c r="R137" s="290">
        <f t="shared" si="9"/>
        <v>0</v>
      </c>
      <c r="S137" s="283">
        <v>0.6</v>
      </c>
      <c r="T137" s="67">
        <f aca="true" t="shared" si="15" ref="T137:T150">R137*S137</f>
        <v>0</v>
      </c>
      <c r="U137" s="103">
        <v>0</v>
      </c>
      <c r="V137" s="16"/>
      <c r="W137" s="12">
        <v>5</v>
      </c>
      <c r="X137" s="183">
        <f aca="true" t="shared" si="16" ref="X137:X154">W137*R137</f>
        <v>0</v>
      </c>
    </row>
    <row r="138" spans="2:24" ht="19.5" customHeight="1">
      <c r="B138" s="44">
        <v>78</v>
      </c>
      <c r="C138" s="53" t="s">
        <v>278</v>
      </c>
      <c r="D138" s="63" t="s">
        <v>267</v>
      </c>
      <c r="E138" s="152" t="s">
        <v>56</v>
      </c>
      <c r="F138" s="78"/>
      <c r="G138" s="161"/>
      <c r="H138" s="162"/>
      <c r="I138" s="162"/>
      <c r="J138" s="162"/>
      <c r="K138" s="162"/>
      <c r="L138" s="162"/>
      <c r="M138" s="162"/>
      <c r="N138" s="162"/>
      <c r="O138" s="162"/>
      <c r="P138" s="163"/>
      <c r="Q138" s="128"/>
      <c r="R138" s="290">
        <f t="shared" si="9"/>
        <v>0</v>
      </c>
      <c r="S138" s="281">
        <v>4</v>
      </c>
      <c r="T138" s="67">
        <f t="shared" si="15"/>
        <v>0</v>
      </c>
      <c r="U138" s="66">
        <v>0</v>
      </c>
      <c r="V138" s="16"/>
      <c r="W138" s="12">
        <v>30</v>
      </c>
      <c r="X138" s="183">
        <f t="shared" si="16"/>
        <v>0</v>
      </c>
    </row>
    <row r="139" spans="2:24" ht="19.5" customHeight="1">
      <c r="B139" s="44">
        <v>79</v>
      </c>
      <c r="C139" s="53" t="s">
        <v>279</v>
      </c>
      <c r="D139" s="63" t="s">
        <v>268</v>
      </c>
      <c r="E139" s="152" t="s">
        <v>56</v>
      </c>
      <c r="F139" s="78"/>
      <c r="G139" s="161"/>
      <c r="H139" s="162"/>
      <c r="I139" s="162"/>
      <c r="J139" s="162"/>
      <c r="K139" s="162"/>
      <c r="L139" s="162"/>
      <c r="M139" s="162"/>
      <c r="N139" s="162"/>
      <c r="O139" s="162"/>
      <c r="P139" s="163"/>
      <c r="Q139" s="128"/>
      <c r="R139" s="290">
        <f t="shared" si="9"/>
        <v>0</v>
      </c>
      <c r="S139" s="281">
        <v>3.2</v>
      </c>
      <c r="T139" s="67">
        <f t="shared" si="15"/>
        <v>0</v>
      </c>
      <c r="U139" s="66">
        <v>0</v>
      </c>
      <c r="V139" s="16"/>
      <c r="W139" s="12">
        <v>15</v>
      </c>
      <c r="X139" s="183">
        <f t="shared" si="16"/>
        <v>0</v>
      </c>
    </row>
    <row r="140" spans="2:24" ht="19.5" customHeight="1">
      <c r="B140" s="44">
        <v>80</v>
      </c>
      <c r="C140" s="53" t="s">
        <v>280</v>
      </c>
      <c r="D140" s="63" t="s">
        <v>269</v>
      </c>
      <c r="E140" s="152" t="s">
        <v>56</v>
      </c>
      <c r="F140" s="78"/>
      <c r="G140" s="161"/>
      <c r="H140" s="162"/>
      <c r="I140" s="162"/>
      <c r="J140" s="162"/>
      <c r="K140" s="162"/>
      <c r="L140" s="162"/>
      <c r="M140" s="162"/>
      <c r="N140" s="162"/>
      <c r="O140" s="162"/>
      <c r="P140" s="163"/>
      <c r="Q140" s="128"/>
      <c r="R140" s="290">
        <f t="shared" si="9"/>
        <v>0</v>
      </c>
      <c r="S140" s="281">
        <v>4</v>
      </c>
      <c r="T140" s="67">
        <f t="shared" si="15"/>
        <v>0</v>
      </c>
      <c r="U140" s="66">
        <v>0</v>
      </c>
      <c r="V140" s="16"/>
      <c r="W140" s="12">
        <v>70</v>
      </c>
      <c r="X140" s="183">
        <f t="shared" si="16"/>
        <v>0</v>
      </c>
    </row>
    <row r="141" spans="2:24" ht="19.5" customHeight="1">
      <c r="B141" s="44">
        <v>81</v>
      </c>
      <c r="C141" s="53" t="s">
        <v>305</v>
      </c>
      <c r="D141" s="63" t="s">
        <v>306</v>
      </c>
      <c r="E141" s="152" t="s">
        <v>56</v>
      </c>
      <c r="F141" s="78"/>
      <c r="G141" s="161"/>
      <c r="H141" s="162"/>
      <c r="I141" s="162"/>
      <c r="J141" s="162"/>
      <c r="K141" s="162"/>
      <c r="L141" s="162"/>
      <c r="M141" s="162"/>
      <c r="N141" s="162"/>
      <c r="O141" s="162"/>
      <c r="P141" s="163"/>
      <c r="Q141" s="128"/>
      <c r="R141" s="290">
        <f t="shared" si="9"/>
        <v>0</v>
      </c>
      <c r="S141" s="281">
        <v>6.9</v>
      </c>
      <c r="T141" s="67">
        <f t="shared" si="15"/>
        <v>0</v>
      </c>
      <c r="U141" s="66">
        <v>0</v>
      </c>
      <c r="V141" s="16"/>
      <c r="W141" s="12"/>
      <c r="X141" s="183"/>
    </row>
    <row r="142" spans="2:34" ht="19.5" customHeight="1">
      <c r="B142" s="44">
        <v>82</v>
      </c>
      <c r="C142" s="53" t="s">
        <v>281</v>
      </c>
      <c r="D142" s="63" t="s">
        <v>270</v>
      </c>
      <c r="E142" s="152" t="s">
        <v>56</v>
      </c>
      <c r="F142" s="78"/>
      <c r="G142" s="161"/>
      <c r="H142" s="162"/>
      <c r="I142" s="162"/>
      <c r="J142" s="162"/>
      <c r="K142" s="162"/>
      <c r="L142" s="162"/>
      <c r="M142" s="162"/>
      <c r="N142" s="162"/>
      <c r="O142" s="162"/>
      <c r="P142" s="163"/>
      <c r="Q142" s="128"/>
      <c r="R142" s="290">
        <f t="shared" si="9"/>
        <v>0</v>
      </c>
      <c r="S142" s="281">
        <v>10</v>
      </c>
      <c r="T142" s="67">
        <f t="shared" si="15"/>
        <v>0</v>
      </c>
      <c r="U142" s="66">
        <v>0</v>
      </c>
      <c r="V142" s="16"/>
      <c r="W142" s="12">
        <v>50</v>
      </c>
      <c r="X142" s="183">
        <f t="shared" si="16"/>
        <v>0</v>
      </c>
      <c r="AH142" s="166"/>
    </row>
    <row r="143" spans="2:24" ht="19.5" customHeight="1">
      <c r="B143" s="44">
        <v>83</v>
      </c>
      <c r="C143" s="53" t="s">
        <v>282</v>
      </c>
      <c r="D143" s="63" t="s">
        <v>271</v>
      </c>
      <c r="E143" s="152" t="s">
        <v>56</v>
      </c>
      <c r="F143" s="78"/>
      <c r="G143" s="161"/>
      <c r="H143" s="162"/>
      <c r="I143" s="162"/>
      <c r="J143" s="162"/>
      <c r="K143" s="162"/>
      <c r="L143" s="162"/>
      <c r="M143" s="162"/>
      <c r="N143" s="162"/>
      <c r="O143" s="162"/>
      <c r="P143" s="163"/>
      <c r="Q143" s="128"/>
      <c r="R143" s="290">
        <f t="shared" si="9"/>
        <v>0</v>
      </c>
      <c r="S143" s="281">
        <v>1.7</v>
      </c>
      <c r="T143" s="67">
        <f t="shared" si="15"/>
        <v>0</v>
      </c>
      <c r="U143" s="66">
        <v>0</v>
      </c>
      <c r="V143" s="16"/>
      <c r="W143" s="12">
        <v>55</v>
      </c>
      <c r="X143" s="183">
        <f t="shared" si="16"/>
        <v>0</v>
      </c>
    </row>
    <row r="144" spans="2:24" ht="19.5" customHeight="1">
      <c r="B144" s="44">
        <v>84</v>
      </c>
      <c r="C144" s="53" t="s">
        <v>283</v>
      </c>
      <c r="D144" s="63" t="s">
        <v>272</v>
      </c>
      <c r="E144" s="152" t="s">
        <v>56</v>
      </c>
      <c r="F144" s="78"/>
      <c r="G144" s="161"/>
      <c r="H144" s="162"/>
      <c r="I144" s="162"/>
      <c r="J144" s="162"/>
      <c r="K144" s="162"/>
      <c r="L144" s="162"/>
      <c r="M144" s="162"/>
      <c r="N144" s="162"/>
      <c r="O144" s="162"/>
      <c r="P144" s="163"/>
      <c r="Q144" s="128"/>
      <c r="R144" s="290">
        <f t="shared" si="9"/>
        <v>0</v>
      </c>
      <c r="S144" s="281">
        <v>4</v>
      </c>
      <c r="T144" s="67">
        <f t="shared" si="15"/>
        <v>0</v>
      </c>
      <c r="U144" s="66">
        <v>0</v>
      </c>
      <c r="V144" s="16"/>
      <c r="W144" s="12">
        <v>25</v>
      </c>
      <c r="X144" s="183">
        <f t="shared" si="16"/>
        <v>0</v>
      </c>
    </row>
    <row r="145" spans="2:24" ht="19.5" customHeight="1">
      <c r="B145" s="44">
        <v>85</v>
      </c>
      <c r="C145" s="53" t="s">
        <v>284</v>
      </c>
      <c r="D145" s="63" t="s">
        <v>273</v>
      </c>
      <c r="E145" s="152" t="s">
        <v>56</v>
      </c>
      <c r="F145" s="78"/>
      <c r="G145" s="161"/>
      <c r="H145" s="162"/>
      <c r="I145" s="162"/>
      <c r="J145" s="162"/>
      <c r="K145" s="162"/>
      <c r="L145" s="162"/>
      <c r="M145" s="162"/>
      <c r="N145" s="162"/>
      <c r="O145" s="162"/>
      <c r="P145" s="163"/>
      <c r="Q145" s="128"/>
      <c r="R145" s="290">
        <f t="shared" si="9"/>
        <v>0</v>
      </c>
      <c r="S145" s="281">
        <v>2.8</v>
      </c>
      <c r="T145" s="67">
        <f t="shared" si="15"/>
        <v>0</v>
      </c>
      <c r="U145" s="66">
        <v>0</v>
      </c>
      <c r="V145" s="16"/>
      <c r="W145" s="12">
        <v>10</v>
      </c>
      <c r="X145" s="183">
        <f t="shared" si="16"/>
        <v>0</v>
      </c>
    </row>
    <row r="146" spans="2:24" ht="19.5" customHeight="1">
      <c r="B146" s="44">
        <v>86</v>
      </c>
      <c r="C146" s="53" t="s">
        <v>285</v>
      </c>
      <c r="D146" s="63" t="s">
        <v>274</v>
      </c>
      <c r="E146" s="152" t="s">
        <v>56</v>
      </c>
      <c r="F146" s="78"/>
      <c r="G146" s="161"/>
      <c r="H146" s="162"/>
      <c r="I146" s="162"/>
      <c r="J146" s="162"/>
      <c r="K146" s="162"/>
      <c r="L146" s="162"/>
      <c r="M146" s="162"/>
      <c r="N146" s="162"/>
      <c r="O146" s="162"/>
      <c r="P146" s="163"/>
      <c r="Q146" s="128"/>
      <c r="R146" s="290">
        <f t="shared" si="9"/>
        <v>0</v>
      </c>
      <c r="S146" s="281">
        <v>12</v>
      </c>
      <c r="T146" s="67">
        <f t="shared" si="15"/>
        <v>0</v>
      </c>
      <c r="U146" s="66">
        <v>0</v>
      </c>
      <c r="V146" s="16"/>
      <c r="W146" s="12">
        <v>300</v>
      </c>
      <c r="X146" s="183">
        <f t="shared" si="16"/>
        <v>0</v>
      </c>
    </row>
    <row r="147" spans="2:24" ht="19.5" customHeight="1">
      <c r="B147" s="159"/>
      <c r="C147" s="160"/>
      <c r="D147" s="164" t="s">
        <v>288</v>
      </c>
      <c r="E147" s="152"/>
      <c r="F147" s="78"/>
      <c r="G147" s="161"/>
      <c r="H147" s="162"/>
      <c r="I147" s="162"/>
      <c r="J147" s="162"/>
      <c r="K147" s="162"/>
      <c r="L147" s="162"/>
      <c r="M147" s="162"/>
      <c r="N147" s="162"/>
      <c r="O147" s="162"/>
      <c r="P147" s="163"/>
      <c r="Q147" s="128"/>
      <c r="R147" s="294"/>
      <c r="S147" s="284"/>
      <c r="T147" s="158"/>
      <c r="U147" s="315"/>
      <c r="V147" s="16"/>
      <c r="W147" s="12"/>
      <c r="X147" s="183">
        <f t="shared" si="16"/>
        <v>0</v>
      </c>
    </row>
    <row r="148" spans="2:24" ht="19.5" customHeight="1">
      <c r="B148" s="44">
        <v>87</v>
      </c>
      <c r="C148" s="53" t="s">
        <v>286</v>
      </c>
      <c r="D148" s="217" t="s">
        <v>275</v>
      </c>
      <c r="E148" s="152" t="s">
        <v>56</v>
      </c>
      <c r="F148" s="78"/>
      <c r="G148" s="161"/>
      <c r="H148" s="162"/>
      <c r="I148" s="162"/>
      <c r="J148" s="162"/>
      <c r="K148" s="162"/>
      <c r="L148" s="162"/>
      <c r="M148" s="162"/>
      <c r="N148" s="162"/>
      <c r="O148" s="162"/>
      <c r="P148" s="163"/>
      <c r="Q148" s="128"/>
      <c r="R148" s="290">
        <f t="shared" si="9"/>
        <v>0</v>
      </c>
      <c r="S148" s="281">
        <v>12.5</v>
      </c>
      <c r="T148" s="67">
        <f t="shared" si="15"/>
        <v>0</v>
      </c>
      <c r="U148" s="66">
        <v>0</v>
      </c>
      <c r="V148" s="16"/>
      <c r="W148" s="12">
        <v>350</v>
      </c>
      <c r="X148" s="183">
        <f t="shared" si="16"/>
        <v>0</v>
      </c>
    </row>
    <row r="149" spans="2:24" ht="19.5" customHeight="1">
      <c r="B149" s="159"/>
      <c r="C149" s="160"/>
      <c r="D149" s="164" t="s">
        <v>289</v>
      </c>
      <c r="E149" s="152"/>
      <c r="F149" s="78"/>
      <c r="G149" s="161"/>
      <c r="H149" s="162"/>
      <c r="I149" s="162"/>
      <c r="J149" s="162"/>
      <c r="K149" s="162"/>
      <c r="L149" s="162"/>
      <c r="M149" s="162"/>
      <c r="N149" s="162"/>
      <c r="O149" s="162"/>
      <c r="P149" s="163"/>
      <c r="Q149" s="128"/>
      <c r="R149" s="294"/>
      <c r="S149" s="284"/>
      <c r="T149" s="158"/>
      <c r="U149" s="315"/>
      <c r="V149" s="16"/>
      <c r="W149" s="12"/>
      <c r="X149" s="183">
        <f t="shared" si="16"/>
        <v>0</v>
      </c>
    </row>
    <row r="150" spans="2:24" ht="19.5" customHeight="1">
      <c r="B150" s="44">
        <v>88</v>
      </c>
      <c r="C150" s="53" t="s">
        <v>287</v>
      </c>
      <c r="D150" s="63" t="s">
        <v>276</v>
      </c>
      <c r="E150" s="152" t="s">
        <v>56</v>
      </c>
      <c r="F150" s="78"/>
      <c r="G150" s="161"/>
      <c r="H150" s="162"/>
      <c r="I150" s="162"/>
      <c r="J150" s="162"/>
      <c r="K150" s="162"/>
      <c r="L150" s="162"/>
      <c r="M150" s="162"/>
      <c r="N150" s="162"/>
      <c r="O150" s="162"/>
      <c r="P150" s="163"/>
      <c r="Q150" s="128"/>
      <c r="R150" s="290">
        <f t="shared" si="9"/>
        <v>0</v>
      </c>
      <c r="S150" s="281">
        <v>1.6</v>
      </c>
      <c r="T150" s="67">
        <f t="shared" si="15"/>
        <v>0</v>
      </c>
      <c r="U150" s="66">
        <v>0</v>
      </c>
      <c r="V150" s="16"/>
      <c r="W150" s="12">
        <v>55</v>
      </c>
      <c r="X150" s="183">
        <f t="shared" si="16"/>
        <v>0</v>
      </c>
    </row>
    <row r="151" spans="2:24" ht="19.5" customHeight="1">
      <c r="B151" s="159"/>
      <c r="C151" s="160"/>
      <c r="D151" s="164" t="s">
        <v>290</v>
      </c>
      <c r="E151" s="152"/>
      <c r="F151" s="78"/>
      <c r="G151" s="161"/>
      <c r="H151" s="162"/>
      <c r="I151" s="162"/>
      <c r="J151" s="162"/>
      <c r="K151" s="162"/>
      <c r="L151" s="162"/>
      <c r="M151" s="162"/>
      <c r="N151" s="162"/>
      <c r="O151" s="162"/>
      <c r="P151" s="163"/>
      <c r="Q151" s="128"/>
      <c r="R151" s="294"/>
      <c r="S151" s="284"/>
      <c r="T151" s="158"/>
      <c r="U151" s="315"/>
      <c r="V151" s="186"/>
      <c r="W151" s="183"/>
      <c r="X151" s="183">
        <f t="shared" si="16"/>
        <v>0</v>
      </c>
    </row>
    <row r="152" spans="2:24" ht="15" customHeight="1" hidden="1" thickBot="1">
      <c r="B152" s="91"/>
      <c r="C152" s="92"/>
      <c r="D152" s="93" t="s">
        <v>264</v>
      </c>
      <c r="E152" s="150"/>
      <c r="F152" s="94"/>
      <c r="G152" s="124"/>
      <c r="H152" s="125"/>
      <c r="I152" s="124"/>
      <c r="J152" s="124"/>
      <c r="K152" s="125"/>
      <c r="L152" s="125"/>
      <c r="M152" s="125"/>
      <c r="N152" s="125"/>
      <c r="O152" s="125"/>
      <c r="P152" s="125"/>
      <c r="Q152" s="126"/>
      <c r="R152" s="287"/>
      <c r="S152" s="95"/>
      <c r="T152" s="97"/>
      <c r="U152" s="98"/>
      <c r="V152" s="185"/>
      <c r="W152" s="181"/>
      <c r="X152" s="181"/>
    </row>
    <row r="153" spans="2:24" ht="19.5" customHeight="1" hidden="1">
      <c r="B153" s="167"/>
      <c r="C153" s="168" t="s">
        <v>146</v>
      </c>
      <c r="D153" s="169" t="s">
        <v>206</v>
      </c>
      <c r="E153" s="170" t="s">
        <v>58</v>
      </c>
      <c r="F153" s="171"/>
      <c r="G153" s="172"/>
      <c r="H153" s="173"/>
      <c r="I153" s="173"/>
      <c r="J153" s="173"/>
      <c r="K153" s="173"/>
      <c r="L153" s="173"/>
      <c r="M153" s="173"/>
      <c r="N153" s="173"/>
      <c r="O153" s="173"/>
      <c r="P153" s="174"/>
      <c r="Q153" s="175"/>
      <c r="R153" s="295">
        <f t="shared" si="9"/>
        <v>0</v>
      </c>
      <c r="S153" s="285">
        <v>28</v>
      </c>
      <c r="T153" s="176">
        <f>R153*S153</f>
        <v>0</v>
      </c>
      <c r="U153" s="177">
        <v>10</v>
      </c>
      <c r="V153" s="16"/>
      <c r="W153" s="12">
        <v>630</v>
      </c>
      <c r="X153" s="34">
        <f t="shared" si="16"/>
        <v>0</v>
      </c>
    </row>
    <row r="154" spans="2:24" ht="19.5" customHeight="1" hidden="1" thickBot="1">
      <c r="B154" s="46"/>
      <c r="C154" s="55" t="s">
        <v>147</v>
      </c>
      <c r="D154" s="64" t="s">
        <v>207</v>
      </c>
      <c r="E154" s="154" t="s">
        <v>58</v>
      </c>
      <c r="F154" s="80"/>
      <c r="G154" s="178"/>
      <c r="H154" s="179"/>
      <c r="I154" s="179"/>
      <c r="J154" s="179"/>
      <c r="K154" s="179"/>
      <c r="L154" s="179"/>
      <c r="M154" s="179"/>
      <c r="N154" s="179"/>
      <c r="O154" s="179"/>
      <c r="P154" s="180"/>
      <c r="Q154" s="130"/>
      <c r="R154" s="291">
        <f t="shared" si="9"/>
        <v>0</v>
      </c>
      <c r="S154" s="286">
        <v>36</v>
      </c>
      <c r="T154" s="68">
        <f>R154*S154</f>
        <v>0</v>
      </c>
      <c r="U154" s="73">
        <v>16</v>
      </c>
      <c r="V154" s="39"/>
      <c r="W154" s="13">
        <v>925</v>
      </c>
      <c r="X154" s="183">
        <f t="shared" si="16"/>
        <v>0</v>
      </c>
    </row>
    <row r="155" spans="2:24" ht="15" customHeight="1" hidden="1" thickBot="1">
      <c r="B155" s="91"/>
      <c r="C155" s="92"/>
      <c r="D155" s="93" t="s">
        <v>265</v>
      </c>
      <c r="E155" s="150"/>
      <c r="F155" s="94"/>
      <c r="G155" s="124"/>
      <c r="H155" s="125"/>
      <c r="I155" s="124"/>
      <c r="J155" s="124"/>
      <c r="K155" s="125"/>
      <c r="L155" s="125"/>
      <c r="M155" s="125"/>
      <c r="N155" s="125"/>
      <c r="O155" s="125"/>
      <c r="P155" s="125"/>
      <c r="Q155" s="126"/>
      <c r="R155" s="95"/>
      <c r="S155" s="96"/>
      <c r="T155" s="97"/>
      <c r="U155" s="98"/>
      <c r="V155" s="84"/>
      <c r="W155" s="32"/>
      <c r="X155" s="32"/>
    </row>
    <row r="156" spans="2:24" ht="15" customHeight="1" hidden="1">
      <c r="B156" s="99">
        <v>78</v>
      </c>
      <c r="C156" s="100" t="s">
        <v>247</v>
      </c>
      <c r="D156" s="101" t="s">
        <v>251</v>
      </c>
      <c r="E156" s="151" t="s">
        <v>249</v>
      </c>
      <c r="F156" s="102"/>
      <c r="G156" s="161"/>
      <c r="H156" s="162"/>
      <c r="I156" s="162"/>
      <c r="J156" s="162"/>
      <c r="K156" s="162"/>
      <c r="L156" s="162"/>
      <c r="M156" s="162"/>
      <c r="N156" s="162"/>
      <c r="O156" s="162"/>
      <c r="P156" s="163"/>
      <c r="Q156" s="127"/>
      <c r="R156" s="106">
        <f>SUM(G156:Q156)</f>
        <v>0</v>
      </c>
      <c r="S156" s="103">
        <v>64</v>
      </c>
      <c r="T156" s="103">
        <f>R156*S156</f>
        <v>0</v>
      </c>
      <c r="U156" s="104">
        <v>125</v>
      </c>
      <c r="V156" s="16"/>
      <c r="W156" s="12"/>
      <c r="X156" s="12"/>
    </row>
    <row r="157" spans="2:24" ht="15" customHeight="1" hidden="1" thickBot="1">
      <c r="B157" s="46">
        <v>79</v>
      </c>
      <c r="C157" s="55" t="s">
        <v>248</v>
      </c>
      <c r="D157" s="64" t="s">
        <v>252</v>
      </c>
      <c r="E157" s="154" t="s">
        <v>250</v>
      </c>
      <c r="F157" s="80"/>
      <c r="G157" s="161"/>
      <c r="H157" s="162"/>
      <c r="I157" s="162"/>
      <c r="J157" s="162"/>
      <c r="K157" s="162"/>
      <c r="L157" s="162"/>
      <c r="M157" s="162"/>
      <c r="N157" s="162"/>
      <c r="O157" s="162"/>
      <c r="P157" s="163"/>
      <c r="Q157" s="130"/>
      <c r="R157" s="65">
        <f>SUM(G157:Q157)</f>
        <v>0</v>
      </c>
      <c r="S157" s="68">
        <v>108.5</v>
      </c>
      <c r="T157" s="68">
        <f>R157*S157</f>
        <v>0</v>
      </c>
      <c r="U157" s="73">
        <v>125</v>
      </c>
      <c r="V157" s="39"/>
      <c r="W157" s="13"/>
      <c r="X157" s="13"/>
    </row>
    <row r="158" spans="2:24" ht="15" customHeight="1" thickBot="1">
      <c r="B158" s="361"/>
      <c r="C158" s="362"/>
      <c r="D158" s="362"/>
      <c r="E158" s="362"/>
      <c r="F158" s="362"/>
      <c r="G158" s="362"/>
      <c r="H158" s="362"/>
      <c r="I158" s="362"/>
      <c r="J158" s="362"/>
      <c r="K158" s="362"/>
      <c r="L158" s="362"/>
      <c r="M158" s="362"/>
      <c r="N158" s="362"/>
      <c r="O158" s="362"/>
      <c r="P158" s="362"/>
      <c r="Q158" s="362"/>
      <c r="R158" s="362"/>
      <c r="S158" s="362"/>
      <c r="T158" s="362"/>
      <c r="U158" s="363"/>
      <c r="V158" s="26"/>
      <c r="W158" s="27"/>
      <c r="X158" s="28"/>
    </row>
    <row r="159" spans="2:24" ht="19.5" customHeight="1">
      <c r="B159" s="377" t="s">
        <v>59</v>
      </c>
      <c r="C159" s="378"/>
      <c r="D159" s="378"/>
      <c r="E159" s="379"/>
      <c r="F159" s="257" t="s">
        <v>20</v>
      </c>
      <c r="G159" s="296">
        <f>G16*U16+G17*U17+G18*U18+G19*U19+G20*U20+G21*U21+G22*U22+G24*U24+G25*U25+G26*U26+G27*U27+G28*U28+$U82*G82+$U79*G79+$U78*G78+$U77*G77+$U75*G75+$U74*G74+$U73*G73+$U72*G72+$U71*G71+G80*U80+$U70*G70+$U69*G69+$U68*G68+$U67*G67+$U66*G66+$U65*G65+$U64*G64+$U63*G63+$U62*G62+$U44*G44+$U42*G42+$U41*G41+$U40*G40+$U39*G39+$U37*G37+$U36*G36+$U34*G34+$U33*G33+$U31*G31+G45*$U45+$U46*G46+G83*$U83+$U91*G91+G92*$U92+$U93*G93+G94*$U94+G43*$U43+G35*$U35+G30*$U30+G38*$U38+G153*U153+U154*G154+G50*U50+G51*U51+G52*U52+G53*U53+G86*U86+G87*U87+G88*U88+G89*U89+G90*U90+G84*U84+G156*U156+G157*U157+G47*U47+G48*U48+G32*U32+G85*U85+G81*U81+G55*U55+G56*U56+G57*U57+G58*U58+G60*U60</f>
        <v>0</v>
      </c>
      <c r="H159" s="297">
        <f>H16*U16+H17*U17+H18*U18+H19*U19+H20*U20+H21*U21+H22*U22+H24*U24+H25*U25+H26*U26+H27*U27+H28*U28+$U82*H82+$U79*H79+$U78*H78+$U77*H77+$U75*H75+$U74*H74+$U73*H73+$U72*H72+$U71*H71+H80*U80+$U70*H70+$U69*H69+$U68*H68+$U67*H67+$U66*H66+$U65*H65+$U64*H64+$U63*H63+$U62*H62+$U44*H44+$U42*H42+$U41*H41+$U40*H40+$U39*H39+$U37*H37+$U36*H36+$U34*H34+$U33*H33+$U31*H31+H45*$U45+$U46*H46+H83*$U83+$U91*H91+H92*$U92+$U93*H93+H94*$U94+H43*$U43+H35*$U35+H30*$U30+H38*$U38+H153*U153+U154*H154+H50*U50+H51*U51+H52*U52+H53*U53+H86*U86+H87*U87+H88*U88+H89*U89+H90*U90+H84*U84+H156*U156+H157*U157+H47*U47+H48*U48+H32*U32+H85*U85+H81*U81+H55*U55+H56*U56+H57*U57+H58*U58+H60*U60</f>
        <v>0</v>
      </c>
      <c r="I159" s="297">
        <f>I16*U16+I17*U17+I18*U18+I19*U19+I20*U20+I21*U21+I22*U22+I24*U24+I25*U25+I26*U26+I27*U27+I28*U28+$U82*I82+$U79*I79+$U78*I78+$U77*I77+$U75*I75+$U74*I74+$U73*I73+$U72*I72+$U71*I71+$U70*I70+I80*U80+$U69*I69+$U68*I68+$U67*I67+$U66*I66+$U65*I65+$U64*I64+$U63*I63+$U62*I62+$U44*I44+$U42*I42+$U41*I41+$U40*I40+$U39*I39+$U37*I37+$U36*I36+$U34*I34+$U33*I33+$U31*I31+I45*$U45+$U46*I46+I83*$U83+$U91*I91+I92*$U92+$U93*I93+I94*$U94+I43*$U43+I35*$U35+I30*$U30+I38*$U38+I153*U153+U154*I154+I50*U50+I51*U51+I52*U52+I53*U53+I86*U86+I87*U87+I88*U88+I89*U89+I90*U90+I84*U84+I156*U156+I157*U157+I47*U47+I48*U48+I32*U32+I85*U85+I81*U81+I55*U55+I56*U56+I57*U57+I58*U58+I60*U60</f>
        <v>0</v>
      </c>
      <c r="J159" s="297">
        <f>J16*U16+J17*U17+J18*U18+J19*U19+J20*U20+J21*U21+J22*U22+J24*U24+J25*U25+J26*U26+J27*U27+J28*U28+$U82*J82+$U79*J79+$U78*J78+$U77*J77+$U75*J75+$U74*J74+$U73*J73+$U72*J72+$U71*J71+$U70*J70+$U69*J69+J80*U80+$U68*J68+$U67*J67+$U66*J66+$U65*J65+$U64*J64+$U63*J63+$U62*J62+$U44*J44+$U42*J42+$U41*J41+$U40*J40+$U39*J39+$U37*J37+$U36*J36+$U34*J34+$U33*J33+$U31*J31+J45*$U45+$U46*J46+J83*$U83+$U91*J91+J92*$U92+$U93*J93+J94*$U94+J43*$U43+J35*$U35+J30*$U30+J38*$U38+J153*U153+U154*J154+J50*U50+J51*U51+J52*U52+J53*U53+J86*U86+J87*U87+J88*U88+J89*U89+J90*U90+J84*U84+J156*U156+J157*U157+J47*U47+J48*U48+J32*U32+J85*U85+J81*U81+J55*U55+J56*U56+J57*U57+J58*U58+J60*U60</f>
        <v>0</v>
      </c>
      <c r="K159" s="297">
        <f>K16*U16+K17*U17+K18*U18+K19*U19+K20*U20+K21*U21+K22*U22+K24*U24+K25*U25+K26*U26+K27*U27+K28*U28+$U82*K82+$U79*K79+$U78*K78+$U77*K77+$U75*K75+$U74*K74+$U73*K73+$U72*K72+$U71*K71+$U70*K70+$U69*K69+$U68*K68+$U67*K67+K80*U80+$U66*K66+$U65*K65+$U64*K64+$U63*K63+$U62*K62+$U44*K44+$U42*K42+$U41*K41+$U40*K40+$U39*K39+$U37*K37+$U36*K36+$U34*K34+$U33*K33+$U31*K31+K45*$U45+$U46*K46+K83*$U83+$U91*K91+K92*$U92+$U93*K93+K94*$U94+K43*$U43+K35*$U35+K30*$U30+K38*$U38+K153*U153+U154*K154+K50*U50+K51*U51+K52*U52+K53*U53+K86*U86+K87*U87+K88*U88+K89*U89+K90*U90+K84*U84+K156*U156+K157*U157+K47*U47+K48*U48+K32*U32+K85*U85+K81*U81+K55*U55+K56*U56+K57*U57+K58*U58+K60*U60</f>
        <v>0</v>
      </c>
      <c r="L159" s="297">
        <f>L16*U16+L17*U17+L18*U18+L19*U19+L20*U20+L21*U21+L22*U22+L24*U24+L25*U25+L26*U26+L27*U27+L28*U28+$U82*L82+$U79*L79+$U78*L78+$U77*L77+$U75*L75+$U74*L74+$U73*L73+$U72*L72+$U71*L71+$U70*L70+$U69*L69+$U68*L68+L80*U80+$U67*L67+$U66*L66+$U65*L65+$U64*L64+$U63*L63+$U62*L62+$U44*L44+$U42*L42+$U41*L41+$U40*L40+$U39*L39+$U37*L37+$U36*L36+$U34*L34+$U33*L33+$U31*L31+L45*$U45+$U46*L46+L83*$U83+$U91*L91+L92*$U92+$U93*L93+L94*$U94+L43*$U43+L35*$U35+L30*$U30+L38*$U38+L153*U153+U154*L154+L50*U50+L51*U51+L52*U52+L53*U53+L86*U86+L87*U87+L88*U88+L89*U89+L90*U90+L84*U84+L156*U156+L157*U157+L47*U47+L48*U48+L32*U32+L85*U85+L81*U81+L55*U55+L56*U56+L57*U57+L58*U58+L60*U60</f>
        <v>0</v>
      </c>
      <c r="M159" s="297">
        <f>M16*U16+M17*U17+M18*U18+M19*U19+M20*U20+M21*U21+M22*U22+M24*U24+M25*U25+M26*U26+M27*U27+M28*U28+$U82*M82+$U79*M79+$U78*M78+$U77*M77+$U75*M75+$U74*M74+$U73*M73+$U72*M72+$U71*M71+$U70*M70+$U69*M69+M80*U80+$U68*M68+$U67*M67+$U66*M66+$U65*M65+$U64*M64+$U63*M63+$U62*M62+$U44*M44+$U42*M42+$U41*M41+$U40*M40+$U39*M39+$U37*M37+$U36*M36+$U34*M34+$U33*M33+$U31*M31+M45*$U45+$U46*M46+M83*$U83+$U91*M91+M92*$U92+$U93*M93+M94*$U94+M43*$U43+M35*$U35+M30*$U30+M38*$U38+M153*U153+U154*M154+M50*U50+M51*U51+M52*U52+M53*U53+M86*U86+M87*U87+M88*U88+M89*U89+M90*U90+M84*U84+M156*U156+M157*U157+M47*U47+M48*U48+M32*U32+M85*U85+M81*U81+M55*U55+M56*U56+M57*U57+M58*U58+M60*U60</f>
        <v>0</v>
      </c>
      <c r="N159" s="297">
        <f>N16*U16+N17*U17+N18*U18+N19*U19+N20*U20+N21*U21+N22*U22+N24*U24+N25*U25+N26*U26+N27*U27+N28*U28+$U82*N82+$U79*N79+$U78*N78+$U77*N77+$U75*N75+$U74*N74+$U73*N73+$U72*N72+$U71*N71+$U70*N70+N80*U80+$U69*N69+$U68*N68+$U67*N67+$U66*N66+$U65*N65+$U64*N64+$U63*N63+$U62*N62+$U44*N44+$U42*N42+$U41*N41+$U40*N40+$U39*N39+$U37*N37+$U36*N36+$U34*N34+$U33*N33+$U31*N31+N45*$U45+$U46*N46+N83*$U83+$U91*N91+N92*$U92+$U93*N93+N94*$U94+N43*$U43+N35*$U35++N30*$U30+N38*$U38+N153*U153+U154*N154+N50*U50+N51*U51+N52*U52+N53*U53+N86*U86+N87*U87+N88*U88+N89*U89+N90*U90+N84*U84+N156*U156+N157*U157+N47*U47+N48*U48+N32*U32+N85*U85+N81*U81+N55*U55+N56*U56+N57*U57+N58*U58+N60*U60</f>
        <v>0</v>
      </c>
      <c r="O159" s="297">
        <f>O16*U16+O17*U17+O18*U18+O19*U19+O20*U20+O21*U21+O22*U22+O24*U24+O25*U25+O26*U26+O27*U27+O28*U28+$U82*O82+$U79*O79+$U78*O78+$U77*O77+$U75*O75+$U74*O74+$U73*O73+$U72*O72+$U71*O71+O80*U80+$U70*O70+$U69*O69+$U68*O68+$U67*O67+$U66*O66+$U65*O65+$U64*O64+$U63*O63+$U62*O62+$U44*O44+$U42*O42+$U41*O41+$U40*O40+$U39*O39+$U37*O37+$U36*O36+$U34*O34+$U33*O33+$U31*O31+O45*$U45+$U46*O46+O83*$U83+$U91*O91+O92*$U92+$U93*O93+O94*$U94+O43*$U43+O35*$U35+O30*$U30+O38*$U38+O153*U153+U154*O154+O50*U50+O51*U51+O52*U52+O53*U53+O86*U86+O87*U87+O88*U88+O89*U89+O90*U90+O84*U84+O156*U156+O157*U157+O47*U47+O48*U48+O32*U32+O85*U85+O81*U81+O55*U55+O56*U56+O57*U57+O58*U58+O60*U60</f>
        <v>0</v>
      </c>
      <c r="P159" s="298">
        <f>$U82*P82+$U79*P79+$U78*P78+$U77*P77+$U75*P75+$U74*P74+$U73*P73+$U72*P72+P16*U16+P17*U17+P18*U18+P19*U19+P20*U20+P21*U21+P22*U22+P24*U24+P25*U25+P26*U26+P27*U27+P28*U28+$U71*P71+P80*U80+$U70*P70+$U69*P69+$U68*P68+$U67*P67+$U66*P66+$U65*P65+$U64*P64+$U63*P63+$U62*P62+$U44*P44+$U42*P42+$U41*P41+$U40*P40+$U39*P39+$U37*P37+$U36*P36+$U34*P34+$U33*P33+$U31*P31+P45*$U45+$U46*P46+P83*$U83+$U91*P91+P92*$U92+$U93*P93+P94*$U94+P43*$U43+P35*$U35+P30*$U30+P38*$U38+P153*U153+U154*P154+P50*U50+P51*U51+P52*U52+P53*U53+P86*U86+P87*U87+P88*U88+P89*U89+P90*U90+P84*U84+P156*U156+P157*U157+P47*U47+P48*U48+P32*U32+P85*U85+P81*U81+P55*U55+P56*U56+P57*U57+P58*U58+P60*U60</f>
        <v>0</v>
      </c>
      <c r="Q159" s="299">
        <f>Q16*U16+Q17*U17+Q18*U18+Q19*U19+Q20*U20+Q21*U21+Q22*U22+Q24*U24+Q25*U25+Q26*U26+Q27*U27+Q28*U28+$U82*Q82+$U79*Q79+$U78*Q78+$U77*Q77+$U75*Q75+$U74*Q74+$U73*Q73+Q80*U80+$U72*Q72+$U71*Q71+$U70*Q70+$U69*Q69+$U68*Q68+$U67*Q67+$U66*Q66+$U65*Q65+$U64*Q64+$U63*Q63+$U62*Q62+$U44*Q44+$U42*Q42+$U41*Q41+$U40*Q40+$U39*Q39+$U37*Q37+$U36*Q36+$U34*Q34+$U33*Q33+$U31*Q31+Q45*$U45+$U46*Q46+Q83*$U83+$U91*Q91+Q92*$U92+$U93*Q93+Q94*$U94+Q43*$U43+Q35*$U35+Q30*$U30+Q38*$U38+Q153*U153+U154*Q154+Q50*U50+Q51*U51+Q52*U52+Q53*U53+Q86*U86+Q87*U87+Q88*U88+Q89*U89+Q90*U90+Q84*U84+Q156*U156+Q157*U157</f>
        <v>0</v>
      </c>
      <c r="R159" s="380" t="s">
        <v>60</v>
      </c>
      <c r="S159" s="381"/>
      <c r="T159" s="327">
        <f>SUM(T16:T157)</f>
        <v>0</v>
      </c>
      <c r="U159" s="328"/>
      <c r="V159" s="395"/>
      <c r="W159" s="396"/>
      <c r="X159" s="8"/>
    </row>
    <row r="160" spans="2:24" ht="18.75" customHeight="1" thickBot="1">
      <c r="B160" s="384" t="s">
        <v>61</v>
      </c>
      <c r="C160" s="385"/>
      <c r="D160" s="386"/>
      <c r="E160" s="387"/>
      <c r="F160" s="253" t="s">
        <v>80</v>
      </c>
      <c r="G160" s="300">
        <f>G16*S16+G17*S17+G18*S18+G19*S19+G20*S20+G21*S21+G22*S22+G24*S24+G25*S25+G26*S26+G27*S27+G28*S28+$S82*G82+$S79*G79+$S78*G78+$S77*G77+$S75*G75+$S74*G74+$S73*G73+$S72*G72+$S71*G71+$S70*G70+G80*S80+$S69*G69+$S68*G68+$S67*G67+$S66*G66+$S65*G65+$S64*G64+$S63*G63+$S62*G62+$S44*G44+$S42*G42+$S41*G41+$S40*G40+$S39*G39+$S37*G37+$S36*G36+$S34*G34+$S33*G33+$S31*G31+G45*$S45+$S46*G46+G83*$S83+$S91*G91+G92*$S92+$S93*G93+G94*$S94+G43*$S43+G35*$S35+G30*$S30+G38*$S38+G95*S95+S96*G96+G97*S97+S98*G98+G100*S100+G101*S101+S102*G102+S103*G103+G104*S104+S105*G105+G106*S106+S107*G107+G108*S108+S110*G110+G111*S111+S112*G112+G113*S113+S114*G114+G115*S115+S135*G135+G153*S153+S154*G154+G109*S109+G50*S50+G51*S51+G52*S52+G53*S53+G86*S86+G87*S87+G88*S88+G89*S89+G90*S90+G84*S84+G156*S156+G157*S157+G116*S116+G137*S137+G138*S138+G139*S139+G140*S140+G142*S142+G143*S143+G144*S144+G145*S145+G146*S146+G148*S148+G150*S150+G47*S47+G117*S117+G118*S118+G119*S119+G120*S120+G121*S121+G122*S122+G123*S123+G141*S141+G124*S124+G48*S48+G125*S125+G32*S32+G85*S85+G81*S81+G55*S55+G56*S56+G57*S57+G58*S58+G128*S128+G129*S129+G130*S130+G60*S60+G126*S126+G127*S127+G131*S131+G132*S132+G133*S133+G134*S134</f>
        <v>0</v>
      </c>
      <c r="H160" s="301">
        <f>H16*S16+H17*S17+H18*S18+H19*S19+H20*S20+H21*S21+H22*S22+H24*S24+H25*S25+H26*S26+H27*S27+H28*S28+$S82*H82+$S79*H79+$S78*H78+$S77*H77+$S75*H75+$S74*H74+$S73*H73+$S72*H72+$S71*H71+$S70*H70+$S69*H69+H80*S80+$S68*H68+$S67*H67+$S66*H66+$S65*H65+$S64*H64+$S63*H63+$S62*H62+$S44*H44+$S42*H42+$S41*H41+$S40*H40+$S39*H39+$S37*H37+$S36*H36+$S34*H34+$S33*H33+$S31*H31+H45*$S45+$S46*H46+H83*$S83+$S91*H91+H92*$S92+$S93*H93+H94*$S94+H43*$S43+H35*$S35+H30*$S30+H38*$S38+H95*S95+S96*H96+H97*S97+S98*H98+H100*S100+H101*S101+S102*H102+H104*S104+S103*H103+H105*S105+S106*H106+H107*S107+S108*H108+H110*S110+S111*H111+H112*S112+S113*H113+H114*S114+S115*H115+H135*S135+S153*H153+H154*S154+H109*S109+H50*S50+H51*S51+H52*S52+H53*S53+H86*S86+H87*S87+H88*S88+H89*S89+H90*S90+H84*S84+H156*S156+H157*S157+H116*S116+H137*S137+H138*S138+H139*S139+H140*S140+H142*S142+H143*S143+H144*S144+H145*S145+H146*S146+H148*S148+H150*S150+H47*S47+H117*S117+H118*S118+H119*S119+H120*S120+H121*S121+H122*S122+H123*S123+H141*S141+H124*S124+H48*S48+H125*S125+H32*S32+H85*S85+H81*S81+H55*S55+H56*S56+H57*S57+H58*S58+H128*S128+H129*S129+H130*S130+H60*S60+H126*S126+H127*S127+H131*S131+H132*S132+H133*S133+H134*S134</f>
        <v>0</v>
      </c>
      <c r="I160" s="301">
        <f>I16*S16+I17*S17+I18*S18+I19*S19+I20*S20+I21*S21+I22*S22+I24*S24+I25*S25+I26*S26+I27*S27+I28*S28+$S82*I82+$S79*I79+$S78*I78+$S77*I77+$S75*I75+$S74*I74+$S73*I73+$S72*I72+$S71*I71+$S70*I70+$S69*I69+$S68*I68+I80*S80+$S67*I67+$S66*I66+$S65*I65+$S64*I64+$S63*I63+$S62*I62+$S44*I44+$S42*I42+$S41*I41+$S40*I40+$S39*I39+$S37*I37+$S36*I36+$S34*I34+$S33*I33+$S31*I31+I45*$S45+$S46*I46+I83*$S83+$S91*I91+I92*$S92+$S93*I93+I94*$S94+I43*$S43+I35*$S35+I30*$S30+I38*$S38+I95*S95+S96*I96+I97*S97+S98*I98+I100*S100+I101*S101+S102*I102+I103*S103+S104*I104+I105*S105+S106*I106+I107*S107+S108*I108+I110*S110+S111*I111+I112*S112+S113*I113+I114*S114+S115*I115+I135*S135+S153*I153+I154*S154+I109*S109+I50*S50+I51*S51+I52*S52+I53*S53+I86*S86+I87*S87+I88*S88+I89*S89+I90*S90+I84*S84+I156*S156+I157*S157+I116*S116+I137*S137+I138*S138+I139*S139+I140*S140+I142*S142+I143*S143+I144*S144+I145*S145+I146*S146+I148*S148+I150*S150+I47*S47+I117*S117+I118*S118+I119*S119+I120*S120+I122*S122+I121*S121+I123*S123+I141*S141+I124*S124+I48*S48+I125*S125+I32*S32+I85*S85+I81*S81+I55*S55+I56*S56+I57*S57+I58*S58+I128*S128+I129*S129+I130*S130+I60*S60+I126*S126+I127*S127+I131*S131+I132*S132+I133*S133+I134*S134</f>
        <v>0</v>
      </c>
      <c r="J160" s="301">
        <f>J16*S16+J17*S17+J18*S18+J19*S19+J20*S20+J21*S21+J22*S22+J24*S24+J25*S25+J26*S26+J27*S27+J28*S28+$S82*J82+$S79*J79+$S78*J78+$S77*J77+$S75*J75+$S74*J74+$S73*J73+$S72*J72+$S71*J71+$S70*J70+$S69*J69+$S68*J68+$S67*J67+J80*S80+$S66*J66+$S65*J65+$S64*J64+$S63*J63+$S62*J62+$S44*J44+$S42*J42+$S41*J41+$S40*J40+$S39*J39+$S37*J37+$S36*J36+$S34*J34+$S33*J33+$S31*J31+J45*$S45+$S46*J46+J83*$S83+$S91*J91+J92*$S92+$S93*J93+J94*$S94+J43*$S43+J35*$S35+J30*$S30+J38*$S38+J95*S95+S96*J96+J97*S97+S98*J98+J100*S100+J101*S101+S102*J102+J103*S103+S104*J104+J105*S105+S106*J106+J107*S107+S108*J108+J110*S110+S111*J111+J112*S112+S113*J113+J114*S114+S115*J115+J135*S135+S153*J153+J154*S154+J109*S109+J50*S50+J51*S51+J52*S52+J53*S53+J86*S86+J87*S87+J88*S88+J89*S89+J90*S90+J84*S84+J156*S156+J157*S157+J116*S116+J137*S137+J138*S138+J139*S139+J140*S140+J142*S142+J143*S143+J144*S144+J145*S145+J146*S146+J148*S148+J150*S150+J47*S47+J117*S117+J118*S118+J119*S119+J120*S120+J121*S121+J122*S122+J123*S123+J141*S141+J124*S124+J48*S48+J125*S125+J32*S32+J85*S85+J81*S81+J55*S55+J56*S56+J57*S57+J58*S58+J128*S128+J129*S129+J130*S130+J60*S60+J126*S126+J127*S127+J131*S131+J132*S132+J133*S133+J134*S134</f>
        <v>0</v>
      </c>
      <c r="K160" s="301">
        <f>K16*S16+K17*S17+K18*S18+K19*S19+K20*S20+K21*S21+K22*S22+K24*S24+K25*S25+K26*S26+K27*S27+K28*S28+$S82*K82+$S79*K79+$S78*K78+$S77*K77+$S75*K75+$S74*K74+$S73*K73+$S72*K72+$S71*K71+$S70*K70+$S69*K69+$S68*K68+$S67*K67+$S66*K66+K80*S80+$S65*K65+$S64*K64+$S63*K63+$S62*K62+$S44*K44+$S42*K42+$S41*K41+$S40*K40+$S39*K39+$S37*K37+$S36*K36+$S34*K34+$S33*K33+$S31*K31+K45*$S45+$S46*K46+K83*$S83+$S91*K91+K92*$S92+$S93*K93+K94*$S94+K43*$S43+K35*$S35+K30*$S30+K38*$S38+K95*S95+S96*K96+K97*S97+S98*K98+K100*S100+K101*S101+S102*K102+K103*S103+S104*K104+K105*S105+S106*K106+K107*S107+S108*K108+K110*S110+S111*K111+K112*S112+S113*K113+K114*S114+S115*K115+K135*S135+S153*K153+K154*S154+K109*S109+K50*S50+K51*S51+K52*S52+K53*S53+K86*S86+K87*S87+K88*S88+K89*S89+K90*S90+K84*S84+K156*S156+K157*S157+K116*S116+K137*S137+K138*S138+K139*S139+K140*S140+K142*S142+K143*S143+K144*S144+K145*S145+K146*S146+K148*S148+K150*S150+K47*S47+K117*S117+K118*S118+K119*S119+K120*S120+K121*S121+K122*S122+K123*S123+K141*S141+K124*S124+K48*S48+K125*S125+K32*S32+K85*S85+K81*S81+K55*S55+K56*S56+K57*S57+K58*S58+K128*S128+K129*S129+K130*S130+K60*S60+K126*S126+K127*S127+K131*S131+K132*S132+K133*S133+K134*S134</f>
        <v>0</v>
      </c>
      <c r="L160" s="301">
        <f>L16*S16+L17*S17+L18*S18+L19*S19+L20*S20+L21*S21+L22*S22+L24*S24+L25*S25+L26*S26+L27*S27+L28*S28+$S82*L82+$S79*L79+$S78*L78+$S77*L77+$S75*L75+$S74*L74+$S73*L73+$S72*L72+$S71*L71+$S70*L70+$S69*L69+$S68*L68+$S67*L67+$S66*L66+L80*S80+$S65*L65+$S64*L64+$S63*L63+$S62*L62+$S44*L44+$S42*L42+$S41*L41+$S40*L40+$S39*L39+$S37*L37+$S36*L36+$S34*L34+$S33*L33+$S31*L31+L45*$S45+$S46*L46+L83*$S83+$S91*L91+L92*$S92+$S93*L93+L94*$S94+L43*$S43+L35*$S35+L30*$S30+L38*$S38+L95*S95+S96*L96+L97*S97+S98*L98+L100*S100+L101*S101+S102*L102+L103*S103+S104*L104+L105*S105+S106*L106+L107*S107+S108*L108+L110*S110+S111*L111+L112*S112+S113*L113+L114*S114+S115*L115+L135*S135+S153*L153+L154*S154+L109*S109+L50*S50+L51*S51+L52*S52+L53*S53+L86*S86+L87*S87+L88*S88+L89*S89+L90*S90+L84*S84+L156*S156+L157*S157+L116*S116+L137*S137+L138*S138+L139*S139+L140*S140+L142*S142+L143*S143+L144*S144+L145*S145+L146*S146+L148*S148+L150*S150+L47*S47+L117*S117+L118*S118+L119*S119+L120*S120+L121*S121+L122*S122+L123*S123+L141*S141+L124*S124+L48*S48+L125*S125+L32*S32+L85*S85+L81*S81+L55*S55+L56*S56+L57*S57+L58*S58+L128*S128+L129*S129+L130*S130+L60*S60+L126*S126+L127*S127+L131*S131+L132*S132+L133*S133+L134*S134</f>
        <v>0</v>
      </c>
      <c r="M160" s="301">
        <f>M16*S16+M17*S17+M18*S18+M19*S19+M20*S20+M21*S21+M22*S22+M24*S24+M25*S25+M26*S26+M27*S27+M28*S28+$S82*M82+$S79*M79+$S78*M78+$S77*M77+$S75*M75+$S74*M74+$S73*M73+$S72*M72+$S71*M71+$S70*M70+$S69*M69+$S68*M68+$S67*M67+M80*S80+$S66*M66+$S65*M65+$S64*M64+$S63*M63+$S62*M62+$S44*M44+$S42*M42+$S41*M41+$S40*M40+$S39*M39+$S37*M37+$S36*M36+$S34*M34+$S33*M33+$S31*M31+M45*$S45+$S46*M46+M83*$S83+$S91*M91+M92*$S92+$S93*M93+M94*$S94+M43*$S43+M35*$S35+M30*$S30+M38*$S38+M95*S95+S96*M96+M97*S97+S98*M98+M100*S100+M101*S101+S102*M102+M103*S103+S104*M104+M105*S105+S106*M106+M107*S107+S108*M108+M110*S110+S111*M111+M112*S112+S113*M113+M114*S114+S115*M115+M135*S135+S153*M153+M154*S154+M109*S109+M50*S50+M51*S51+M52*S52+M53*S53+M86*S86+M87*S87+M88*S88+M89*S89+M90*S90+M84*S84+M156*S156+M157*S157+M116*S116+M137*S137+M138*S138+M139*S139+M140*S140+M142*S142+M143*S143+M144*S144+M145*S145+M146*S146+M148*S148+M150*S150+M47*S47+M117*S117+M118*S118+M119*S119+M120*S120+M121*S121+M122*S122+M123*S123+M141*S141+M124*S124+M48*S48+M125*S125+M32*S32+M85*S85+M81*S81+M55*S55+M56*S56+M57*S57+M58*S58+M128*S128+M129*S129+M130*S130+M60*S60+M126*S126+M127*S127+M131*S131+M132*S132+M133*S133+M134*S134</f>
        <v>0</v>
      </c>
      <c r="N160" s="301">
        <f>N16*S16+N17*S17+N18*S18+N19*S19+N20*S20+N21*S21+N22*S22+N24*S24+N25*S25+N26*S26+N27*S27+N28*S28+$S82*N82+$S79*N79+$S78*N78+$S77*N77+$S75*N75+$S74*N74+$S73*N73+$S72*N72+$S71*N71+$S70*N70+$S69*N69+$S68*N68+N80*S80+$S67*N67+$S66*N66+$S65*N65+$S64*N64+$S63*N63+$S62*N62+$S44*N44+$S42*N42+$S41*N41+$S40*N40+$S39*N39+$S37*N37+$S36*N36+$S34*N34+$S33*N33+$S31*N31+N45*$S45+$S46*N46+N83*$S83+$S91*N91+N92*$S92+$S93*N93+N94*$S94+N43*$S43+N35*$S35+N30*$S30+N38*$S38+N95*S95+S96*N96+N97*S97+S98*N98+N100*S100+N101*S101+S102*N102+N103*S103+S104*N104+N105*S105+S106*N106+N107*S107+S108*N108+N110*S110+S111*N111+N112*S112+S113*N113+N114*S114+S115*N115+N135*S135+S153*N153+N154*S154+N109*S109+N50*S50+N51*S51+N52*S52+N53*S53+N86*S86+N87*S87+N88*S88+N89*S89+N90*S90+N84*S84+N156*S156+N157*S157+N116*S116+N137*S137+N138*S138+N139*S139+N140*S140+N142*S142+N143*S143+N144*S144+N145*S145+N146*S146+N148*S148+N150*S150+N47*S47+N117*S117+N118*S118+N119*S119+N120*S120+N121*S121+N122*S122+N123*S123+N141*S141+N124*S124+N48*S48+N125*S125+N32*S32+N85*S85+N81*S81+N55*S55+N56*S56+N57*S57+N58*S58+N128*S128+N129*S129+N130*S130+N60*S60+N126*S126+N127*S127+N131*S131+N132*S132+N133*S133+N134*S134</f>
        <v>0</v>
      </c>
      <c r="O160" s="301">
        <f>O16*S16+O17*S17+O18*S18+O19*S19+O20*S20+O21*S21+O22*S22+O24*S24+O25*S25+O26*S26+O27*S27+O28*S28+$S82*O82+$S79*O79+$S78*O78+$S77*O77+$S75*O75+$S74*O74+$S73*O73+$S72*O72+$S71*O71+$S70*O70+$S69*O69+O80*S80+$S68*O68+$S67*O67+$S66*O66+$S65*O65+$S64*O64+$S63*O63+$S62*O62+$S44*O44+$S42*O42+$S41*O41+$S40*O40+$S39*O39+$S37*O37+$S36*O36+$S34*O34+$S33*O33+$S31*O31+O45*$S45+$S46*O46+O83*$S83+$S91*O91+O92*$S92+$S93*O93+O94*$S94+O43*$S43+O35*$S35+O30*$S30+O38*$S38+O95*S95+S96*O96+O97*S97+S98*O98+O100*S100+O101*S101+S102*O102+O103*S103+S104*O104+O105*S105+S106*O106+O107*S107+S108*O108+O110*S110+S111*O111+O112*S112+S113*O113+O114*S114+S115*O115+O135*S135+S153*O153+O154*S154+O109*S109+O50*S50+O51*S51+O52*S52+O53*S53+O86*S86+O87*S87+O88*S88+O89*S89+O90*S90+O84*S84+O156*S156+O157*S157+O116*S116+O137*S137+O138*S138+O139*S139+O140*S140+O142*S142+O143*S143+O144*S144+O145*S145+O146*S146+O148*S148+O150*S150+O47*S47+O117*S117+O118*S118+O119*S119+O120*S120+O121*S121+O122*S122+O123*S123+O141*S141+O124*S124+O48*S48+O125*S125+O32*S32+O85*S85+O81*S81+O55*S55+O56*S56+O57*S57+O58*S58+O128*S128+O129*S129+O130*S130+O60*S60+O126*S126+O127*S127+O131*S131+O132*S132+O133*S133+O134*S134</f>
        <v>0</v>
      </c>
      <c r="P160" s="302">
        <f>P16*S16+P17*S17+P18*S18+P19*S19+P20*S20+P21*S21+P22*S22+P24*S24+P25*S25+P26*S26+P27*S27+P28*S28+$S82*P82+$S79*P79+$S78*P78+$S77*P77+$S75*P75+$S74*P74+$S73*P73+$S72*P72+$S71*P71+P80*S80+$S70*P70+$S69*P69+$S68*P68+$S67*P67+$S66*P66+$S65*P65+$S64*P64+$S63*P63+$S62*P62+$S44*P44+$S42*P42+$S41*P41+$S40*P40+$S39*P39+$S37*P37+$S36*P36+$S34*P34+$S33*P33+$S31*P31+P45*$S45+$S46*P46+P83*$S83+$S91*P91+P92*$S92+$S93*P93+P94*$S94+P43*$S43+P35*$S35+P30*$S30+P38*$S38+P95*S95+S96*P96+P97*S97+S98*P98+P100*S100++P101*S101+S102*P102+P103*S103+S104*P104+P105*S105+S106*P106+P107*S107+S108*P108+P110*S110+S111*P111+P112*S112+S113*P113+P114*S114+S115*P115+P135*S135+S153*P153+P154*S154+P109*S109+P50*S50+P51*S51+P52*S52+P53*S53+P86*S86+P87*S87+P88*S88+P89*S89+P90*S90+P84*S84+P156*S156+P157*S157+P116*S116+P137*S137+P138*S138+P139*S139+P140*S140+P142*S142+P143*S143+P144*S144+P145*S145+P146*S146+P148*S148+P150*S150+P47*S47+P117*S117+P118*S118+P119*S119+P120*S120+P121*S121+P122*S122+P123*S123+P141*S141+P124*S124+P48*S48+P125*S125+P32*S32+P85*S85+P81*S81+P55*S55+P56*S56+P57*S57+P58*S58+P128*S128+P129*S129+P130*S130+P60*S60+P126*S126+P127*S127+P131*S131+P132*S132+P133*S133+P134*S134</f>
        <v>0</v>
      </c>
      <c r="Q160" s="303">
        <f>Q28*S28+Q27*S27+Q26*S26+Q25*S25+Q24*S24+Q22*S22+Q21*S21+Q20*S20+Q19*S19+Q18*S18+Q17*S17+Q16*S16+$S82*Q82+$S79*Q79+$S78*Q78+$S77*Q77+$S75*Q75+$S74*Q74+$S73*Q73+$S72*Q72+Q80*S80+$S71*Q71+$S70*Q70+$S69*Q69+$S68*Q68+$S67*Q67+$S66*Q66+$S65*Q65+$S64*Q64+$S63*Q63+$S62*Q62+$S44*Q44+$S42*Q42+$S41*Q41+$S40*Q40+$S39*Q39+$S37*Q37+$S36*Q36+$S34*Q34+$S33*Q33+$S31*Q31+Q45*$S45+$S46*Q46+Q83*$S83+$S91*Q91+Q92*$S92+$S93*Q93+Q94*$S94+Q43*$S43+Q35*$S35+Q30*$S30+Q38*$S38+Q95*S95+S96*Q96+Q97*S97+S98*Q98+Q100*S100+Q101*S101+S102*Q102+Q103*S103+S104*Q104+Q105*S105+S106*Q106+Q107*S107+S108*Q108+Q110*S110+S111*Q111+Q112*S112+S113*Q113+Q114*S114+S115*Q115+Q135*S135+S153*Q153+Q154*S154+Q109*S109+Q50*S50+Q51*S51+Q52*S52+Q53*S53+Q86*S86+Q87*S87+Q88*S88+Q89*S89+Q90*S90+Q84*S84+Q156*S156+Q157*S157+Q116*S116</f>
        <v>0</v>
      </c>
      <c r="R160" s="323" t="s">
        <v>62</v>
      </c>
      <c r="S160" s="324"/>
      <c r="T160" s="412"/>
      <c r="U160" s="413"/>
      <c r="V160" s="393" t="s">
        <v>63</v>
      </c>
      <c r="W160" s="394"/>
      <c r="X160" s="9"/>
    </row>
    <row r="161" spans="2:24" ht="24.75" customHeight="1" thickBot="1">
      <c r="B161" s="248"/>
      <c r="C161" s="249"/>
      <c r="D161" s="325" t="s">
        <v>359</v>
      </c>
      <c r="E161" s="326"/>
      <c r="F161" s="326"/>
      <c r="G161" s="409"/>
      <c r="H161" s="410"/>
      <c r="I161" s="410"/>
      <c r="J161" s="410"/>
      <c r="K161" s="410"/>
      <c r="L161" s="410"/>
      <c r="M161" s="410"/>
      <c r="N161" s="410"/>
      <c r="O161" s="410"/>
      <c r="P161" s="411"/>
      <c r="Q161" s="304"/>
      <c r="R161" s="323"/>
      <c r="S161" s="324"/>
      <c r="T161" s="412"/>
      <c r="U161" s="413"/>
      <c r="V161" s="259"/>
      <c r="W161" s="251"/>
      <c r="X161" s="252"/>
    </row>
    <row r="162" spans="2:24" ht="24.75" customHeight="1" thickBot="1">
      <c r="B162" s="333" t="s">
        <v>64</v>
      </c>
      <c r="C162" s="333"/>
      <c r="D162" s="333"/>
      <c r="E162" s="333"/>
      <c r="F162" s="334"/>
      <c r="G162" s="409"/>
      <c r="H162" s="410"/>
      <c r="I162" s="410"/>
      <c r="J162" s="410"/>
      <c r="K162" s="410"/>
      <c r="L162" s="410"/>
      <c r="M162" s="410"/>
      <c r="N162" s="410"/>
      <c r="O162" s="410"/>
      <c r="P162" s="411"/>
      <c r="Q162" s="305"/>
      <c r="R162" s="335" t="s">
        <v>65</v>
      </c>
      <c r="S162" s="336"/>
      <c r="T162" s="329">
        <f>SUM(G162:Q162)</f>
        <v>0</v>
      </c>
      <c r="U162" s="330"/>
      <c r="V162" s="331" t="s">
        <v>66</v>
      </c>
      <c r="W162" s="332"/>
      <c r="X162" s="10">
        <f>SUM(X16:X154)</f>
        <v>0</v>
      </c>
    </row>
    <row r="163" spans="2:21" ht="27.75" customHeight="1" thickBot="1">
      <c r="B163" s="340" t="s">
        <v>67</v>
      </c>
      <c r="C163" s="341"/>
      <c r="D163" s="342"/>
      <c r="E163" s="342"/>
      <c r="F163" s="343"/>
      <c r="G163" s="254">
        <f aca="true" t="shared" si="17" ref="G163:P163">(G160/1.2-G162-G161)*1.2</f>
        <v>0</v>
      </c>
      <c r="H163" s="255">
        <f t="shared" si="17"/>
        <v>0</v>
      </c>
      <c r="I163" s="256">
        <f t="shared" si="17"/>
        <v>0</v>
      </c>
      <c r="J163" s="255">
        <f t="shared" si="17"/>
        <v>0</v>
      </c>
      <c r="K163" s="256">
        <f t="shared" si="17"/>
        <v>0</v>
      </c>
      <c r="L163" s="255">
        <f t="shared" si="17"/>
        <v>0</v>
      </c>
      <c r="M163" s="256">
        <f t="shared" si="17"/>
        <v>0</v>
      </c>
      <c r="N163" s="255">
        <f t="shared" si="17"/>
        <v>0</v>
      </c>
      <c r="O163" s="256">
        <f t="shared" si="17"/>
        <v>0</v>
      </c>
      <c r="P163" s="258">
        <f t="shared" si="17"/>
        <v>0</v>
      </c>
      <c r="Q163" s="306">
        <f>(Q160/1.2-Q162)*1.2</f>
        <v>0</v>
      </c>
      <c r="R163" s="344" t="s">
        <v>68</v>
      </c>
      <c r="S163" s="345"/>
      <c r="T163" s="391">
        <f>((T159/1.2-T162)*1.2)+T160</f>
        <v>0</v>
      </c>
      <c r="U163" s="392"/>
    </row>
    <row r="164" spans="2:21" ht="9.75" customHeight="1">
      <c r="B164" s="195"/>
      <c r="C164" s="196"/>
      <c r="D164" s="196"/>
      <c r="E164" s="196"/>
      <c r="F164" s="196"/>
      <c r="G164" s="197"/>
      <c r="H164" s="197"/>
      <c r="I164" s="197"/>
      <c r="J164" s="197"/>
      <c r="K164" s="197"/>
      <c r="L164" s="197"/>
      <c r="M164" s="197"/>
      <c r="N164" s="197"/>
      <c r="O164" s="197"/>
      <c r="P164" s="197"/>
      <c r="Q164" s="197"/>
      <c r="R164" s="198"/>
      <c r="S164" s="198"/>
      <c r="T164" s="260"/>
      <c r="U164" s="189"/>
    </row>
    <row r="165" spans="2:24" ht="18.75" customHeight="1">
      <c r="B165" s="346" t="s">
        <v>69</v>
      </c>
      <c r="C165" s="347"/>
      <c r="D165" s="347"/>
      <c r="E165" s="347"/>
      <c r="F165" s="199"/>
      <c r="G165" s="199"/>
      <c r="H165" s="199"/>
      <c r="I165" s="199"/>
      <c r="J165" s="199"/>
      <c r="K165" s="199"/>
      <c r="L165" s="199"/>
      <c r="M165" s="199"/>
      <c r="N165" s="199"/>
      <c r="O165" s="199"/>
      <c r="P165" s="199"/>
      <c r="Q165" s="199"/>
      <c r="R165" s="199"/>
      <c r="S165" s="199"/>
      <c r="T165" s="200"/>
      <c r="U165" s="189"/>
      <c r="V165" s="3"/>
      <c r="W165" s="3"/>
      <c r="X165" s="3"/>
    </row>
    <row r="166" spans="2:21" ht="23.25" customHeight="1">
      <c r="B166" s="348"/>
      <c r="C166" s="349"/>
      <c r="D166" s="349"/>
      <c r="E166" s="349"/>
      <c r="F166" s="199"/>
      <c r="G166" s="374" t="s">
        <v>70</v>
      </c>
      <c r="H166" s="374"/>
      <c r="I166" s="374"/>
      <c r="J166" s="374"/>
      <c r="K166" s="374"/>
      <c r="L166" s="374"/>
      <c r="M166" s="374"/>
      <c r="N166" s="374"/>
      <c r="O166" s="374"/>
      <c r="P166" s="374"/>
      <c r="Q166" s="374"/>
      <c r="R166" s="374"/>
      <c r="S166" s="374"/>
      <c r="T166" s="374"/>
      <c r="U166" s="189"/>
    </row>
    <row r="167" spans="2:21" ht="42.75" customHeight="1">
      <c r="B167" s="202" t="s">
        <v>293</v>
      </c>
      <c r="C167" s="191"/>
      <c r="D167" s="192"/>
      <c r="E167" s="187"/>
      <c r="F167" s="187"/>
      <c r="G167" s="374"/>
      <c r="H167" s="374"/>
      <c r="I167" s="374"/>
      <c r="J167" s="374"/>
      <c r="K167" s="374"/>
      <c r="L167" s="374"/>
      <c r="M167" s="374"/>
      <c r="N167" s="374"/>
      <c r="O167" s="374"/>
      <c r="P167" s="374"/>
      <c r="Q167" s="374"/>
      <c r="R167" s="374"/>
      <c r="S167" s="374"/>
      <c r="T167" s="374"/>
      <c r="U167" s="189"/>
    </row>
    <row r="168" spans="2:21" ht="15.75" customHeight="1">
      <c r="B168" s="202" t="s">
        <v>77</v>
      </c>
      <c r="C168" s="191"/>
      <c r="D168" s="192"/>
      <c r="E168" s="187"/>
      <c r="F168" s="187"/>
      <c r="G168" s="187"/>
      <c r="H168" s="187"/>
      <c r="I168" s="187"/>
      <c r="J168" s="187"/>
      <c r="K168" s="187"/>
      <c r="L168" s="187"/>
      <c r="M168" s="187"/>
      <c r="N168" s="187"/>
      <c r="O168" s="187"/>
      <c r="P168" s="187"/>
      <c r="Q168" s="187"/>
      <c r="R168" s="187"/>
      <c r="S168" s="187"/>
      <c r="T168" s="187"/>
      <c r="U168" s="189"/>
    </row>
    <row r="169" spans="2:21" ht="15.75" customHeight="1">
      <c r="B169" s="202" t="s">
        <v>71</v>
      </c>
      <c r="C169" s="191"/>
      <c r="D169" s="192"/>
      <c r="E169" s="187"/>
      <c r="F169" s="187"/>
      <c r="G169" s="187"/>
      <c r="H169" s="187"/>
      <c r="I169" s="187"/>
      <c r="J169" s="187"/>
      <c r="K169" s="187"/>
      <c r="L169" s="187"/>
      <c r="M169" s="187"/>
      <c r="N169" s="187"/>
      <c r="O169" s="187"/>
      <c r="P169" s="213"/>
      <c r="Q169" s="213"/>
      <c r="R169" s="213"/>
      <c r="S169" s="213"/>
      <c r="T169" s="213"/>
      <c r="U169" s="219"/>
    </row>
    <row r="170" spans="2:21" ht="15.75" customHeight="1">
      <c r="B170" s="202" t="s">
        <v>300</v>
      </c>
      <c r="C170" s="191"/>
      <c r="D170" s="192"/>
      <c r="E170" s="187"/>
      <c r="F170" s="187"/>
      <c r="G170" s="187"/>
      <c r="H170" s="187"/>
      <c r="I170" s="187"/>
      <c r="J170" s="187"/>
      <c r="K170" s="187"/>
      <c r="L170" s="187"/>
      <c r="M170" s="187"/>
      <c r="N170" s="187"/>
      <c r="O170" s="213"/>
      <c r="P170" s="213"/>
      <c r="Q170" s="213"/>
      <c r="R170" s="213"/>
      <c r="S170" s="213"/>
      <c r="T170" s="213"/>
      <c r="U170" s="219"/>
    </row>
    <row r="171" spans="2:21" ht="15.75" customHeight="1">
      <c r="B171" s="202" t="s">
        <v>78</v>
      </c>
      <c r="C171" s="191"/>
      <c r="D171" s="192"/>
      <c r="E171" s="187"/>
      <c r="F171" s="187"/>
      <c r="G171" s="187"/>
      <c r="H171" s="187"/>
      <c r="I171" s="187"/>
      <c r="J171" s="187"/>
      <c r="K171" s="187"/>
      <c r="L171" s="187"/>
      <c r="M171" s="187"/>
      <c r="N171" s="187"/>
      <c r="O171" s="213"/>
      <c r="P171" s="213"/>
      <c r="Q171" s="213"/>
      <c r="R171" s="213"/>
      <c r="S171" s="213"/>
      <c r="T171" s="213"/>
      <c r="U171" s="219"/>
    </row>
    <row r="172" spans="2:21" ht="15.75" customHeight="1">
      <c r="B172" s="202" t="s">
        <v>72</v>
      </c>
      <c r="C172" s="191"/>
      <c r="D172" s="193" t="s">
        <v>291</v>
      </c>
      <c r="E172" s="187"/>
      <c r="F172" s="187"/>
      <c r="G172" s="187"/>
      <c r="H172" s="187"/>
      <c r="I172" s="187"/>
      <c r="J172" s="187"/>
      <c r="K172" s="187"/>
      <c r="L172" s="187"/>
      <c r="M172" s="187"/>
      <c r="N172" s="187"/>
      <c r="O172" s="213"/>
      <c r="P172" s="213"/>
      <c r="Q172" s="213"/>
      <c r="R172" s="213"/>
      <c r="S172" s="213"/>
      <c r="T172" s="213"/>
      <c r="U172" s="219"/>
    </row>
    <row r="173" spans="2:21" ht="15.75" customHeight="1">
      <c r="B173" s="202"/>
      <c r="C173" s="191"/>
      <c r="D173" s="194" t="s">
        <v>292</v>
      </c>
      <c r="E173" s="187"/>
      <c r="F173" s="187"/>
      <c r="G173" s="187"/>
      <c r="H173" s="187"/>
      <c r="I173" s="187"/>
      <c r="J173" s="187"/>
      <c r="K173" s="187"/>
      <c r="L173" s="187"/>
      <c r="M173" s="187"/>
      <c r="N173" s="187"/>
      <c r="O173" s="213"/>
      <c r="P173" s="213"/>
      <c r="Q173" s="213"/>
      <c r="R173" s="213"/>
      <c r="S173" s="213"/>
      <c r="T173" s="213"/>
      <c r="U173" s="219"/>
    </row>
    <row r="174" spans="2:21" ht="15.75" customHeight="1" thickBot="1">
      <c r="B174" s="202" t="s">
        <v>79</v>
      </c>
      <c r="C174" s="191"/>
      <c r="D174" s="192"/>
      <c r="E174" s="187"/>
      <c r="F174" s="187"/>
      <c r="G174" s="187"/>
      <c r="H174" s="187"/>
      <c r="I174" s="187"/>
      <c r="J174" s="187"/>
      <c r="K174" s="187"/>
      <c r="L174" s="187"/>
      <c r="M174" s="187"/>
      <c r="N174" s="187"/>
      <c r="O174" s="213"/>
      <c r="P174" s="213"/>
      <c r="Q174" s="213"/>
      <c r="R174" s="214"/>
      <c r="S174" s="215"/>
      <c r="T174" s="216"/>
      <c r="U174" s="219"/>
    </row>
    <row r="175" spans="2:21" ht="15.75" customHeight="1" thickBot="1">
      <c r="B175" s="203" t="s">
        <v>294</v>
      </c>
      <c r="C175" s="204"/>
      <c r="D175" s="205"/>
      <c r="E175" s="188"/>
      <c r="F175" s="188"/>
      <c r="G175" s="188"/>
      <c r="H175" s="188"/>
      <c r="I175" s="188"/>
      <c r="J175" s="188"/>
      <c r="K175" s="188"/>
      <c r="L175" s="188"/>
      <c r="M175" s="188"/>
      <c r="N175" s="188"/>
      <c r="O175" s="188"/>
      <c r="P175" s="235"/>
      <c r="Q175" s="339" t="s">
        <v>73</v>
      </c>
      <c r="R175" s="339"/>
      <c r="S175" s="339"/>
      <c r="T175" s="339"/>
      <c r="U175" s="250" t="s">
        <v>367</v>
      </c>
    </row>
  </sheetData>
  <sheetProtection password="C312" sheet="1"/>
  <mergeCells count="44">
    <mergeCell ref="V160:W160"/>
    <mergeCell ref="V159:W159"/>
    <mergeCell ref="B2:E2"/>
    <mergeCell ref="B3:E3"/>
    <mergeCell ref="B4:E4"/>
    <mergeCell ref="B5:D5"/>
    <mergeCell ref="B6:D6"/>
    <mergeCell ref="G4:M5"/>
    <mergeCell ref="S9:U9"/>
    <mergeCell ref="B11:D11"/>
    <mergeCell ref="G166:T167"/>
    <mergeCell ref="R12:U12"/>
    <mergeCell ref="B159:E159"/>
    <mergeCell ref="R159:S159"/>
    <mergeCell ref="S13:U13"/>
    <mergeCell ref="B160:E160"/>
    <mergeCell ref="R160:S160"/>
    <mergeCell ref="C58:E58"/>
    <mergeCell ref="C60:E60"/>
    <mergeCell ref="T163:U163"/>
    <mergeCell ref="E9:Q10"/>
    <mergeCell ref="R10:U10"/>
    <mergeCell ref="E11:Q11"/>
    <mergeCell ref="R11:U11"/>
    <mergeCell ref="B158:U158"/>
    <mergeCell ref="B12:D12"/>
    <mergeCell ref="B13:D13"/>
    <mergeCell ref="E12:Q13"/>
    <mergeCell ref="V162:W162"/>
    <mergeCell ref="B162:F162"/>
    <mergeCell ref="R162:S162"/>
    <mergeCell ref="B9:C9"/>
    <mergeCell ref="Q175:T175"/>
    <mergeCell ref="B163:F163"/>
    <mergeCell ref="R163:S163"/>
    <mergeCell ref="B165:E165"/>
    <mergeCell ref="B166:E166"/>
    <mergeCell ref="B10:C10"/>
    <mergeCell ref="R161:S161"/>
    <mergeCell ref="D161:F161"/>
    <mergeCell ref="T159:U159"/>
    <mergeCell ref="T160:U160"/>
    <mergeCell ref="T161:U161"/>
    <mergeCell ref="T162:U162"/>
  </mergeCells>
  <hyperlinks>
    <hyperlink ref="B6" r:id="rId1" display="E-mail: networker@dxn2u.com"/>
  </hyperlinks>
  <printOptions/>
  <pageMargins left="0.31496062992125984" right="0.11811023622047245" top="0.15748031496062992" bottom="0.15748031496062992" header="0.5118110236220472" footer="0.5118110236220472"/>
  <pageSetup fitToHeight="0" fitToWidth="1" orientation="landscape" paperSize="9" scale="59" r:id="rId3"/>
  <ignoredErrors>
    <ignoredError sqref="T162" unlockedFormula="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11805555555555" footer="0.51180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DXN recepcia</dc:creator>
  <cp:keywords/>
  <dc:description/>
  <cp:lastModifiedBy>HP Pavilion</cp:lastModifiedBy>
  <cp:lastPrinted>2014-07-09T13:32:38Z</cp:lastPrinted>
  <dcterms:created xsi:type="dcterms:W3CDTF">2012-02-15T15:15:20Z</dcterms:created>
  <dcterms:modified xsi:type="dcterms:W3CDTF">2017-08-23T12:28:25Z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